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C4BDE882-5756-4F1B-93DB-2FE5E9F027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oTY RACES 2021" sheetId="5" r:id="rId1"/>
    <sheet name="Championship Rac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5" l="1"/>
  <c r="R19" i="5"/>
  <c r="R5" i="5"/>
  <c r="R13" i="5"/>
  <c r="R33" i="5"/>
  <c r="R25" i="5"/>
  <c r="R30" i="5"/>
  <c r="R26" i="5"/>
  <c r="R24" i="5"/>
  <c r="R22" i="5"/>
  <c r="R21" i="5"/>
  <c r="R17" i="5"/>
  <c r="R16" i="5"/>
  <c r="R14" i="5"/>
  <c r="R12" i="5"/>
  <c r="R11" i="5"/>
  <c r="R6" i="5"/>
  <c r="R4" i="5"/>
  <c r="R9" i="5"/>
  <c r="R31" i="5" l="1"/>
  <c r="R10" i="5"/>
  <c r="R7" i="5"/>
  <c r="R32" i="5"/>
  <c r="R27" i="5"/>
  <c r="R28" i="5"/>
  <c r="R29" i="5"/>
  <c r="R23" i="5"/>
  <c r="R15" i="5"/>
  <c r="R8" i="5"/>
</calcChain>
</file>

<file path=xl/sharedStrings.xml><?xml version="1.0" encoding="utf-8"?>
<sst xmlns="http://schemas.openxmlformats.org/spreadsheetml/2006/main" count="386" uniqueCount="215">
  <si>
    <t>Race</t>
  </si>
  <si>
    <t>Cat</t>
  </si>
  <si>
    <t>Date</t>
  </si>
  <si>
    <t>Location</t>
  </si>
  <si>
    <t>Dales</t>
  </si>
  <si>
    <t>AM</t>
  </si>
  <si>
    <t>AL</t>
  </si>
  <si>
    <t>AS</t>
  </si>
  <si>
    <t>Club Championship Race</t>
  </si>
  <si>
    <t>3 Peaks</t>
  </si>
  <si>
    <t>Trophy</t>
  </si>
  <si>
    <t>Prize</t>
  </si>
  <si>
    <t>Otley Chevin</t>
  </si>
  <si>
    <t>Rombald Stride</t>
  </si>
  <si>
    <t>L</t>
  </si>
  <si>
    <t>www.15thairedale.co.uk</t>
  </si>
  <si>
    <t>Tankard</t>
  </si>
  <si>
    <t>Flower Scar</t>
  </si>
  <si>
    <t>Kentmere Horseshoe</t>
  </si>
  <si>
    <t>www.kentmerehorse.org.uk</t>
  </si>
  <si>
    <t>Cracoe</t>
  </si>
  <si>
    <t>Tour of Pendle</t>
  </si>
  <si>
    <t>Ennerdale Horsehoe</t>
  </si>
  <si>
    <t>no</t>
  </si>
  <si>
    <t>Ingleborough</t>
  </si>
  <si>
    <t>Kettlewell</t>
  </si>
  <si>
    <t>Hawkswick Dash</t>
  </si>
  <si>
    <t>Great Whernside</t>
  </si>
  <si>
    <t>www.bofra.org.uk</t>
  </si>
  <si>
    <t>M</t>
  </si>
  <si>
    <t xml:space="preserve">Date </t>
  </si>
  <si>
    <t>2021 Horsforth Fellandale ROTY</t>
  </si>
  <si>
    <t>Auld Lang Syne</t>
  </si>
  <si>
    <t>Chevin Chase</t>
  </si>
  <si>
    <t>eng champs</t>
  </si>
  <si>
    <t>Holme Moss</t>
  </si>
  <si>
    <t>m</t>
  </si>
  <si>
    <t>Dick Hudsons</t>
  </si>
  <si>
    <t>Arncliff Gala</t>
  </si>
  <si>
    <t>bofra</t>
  </si>
  <si>
    <t>Embsay</t>
  </si>
  <si>
    <t>Yorkshireman</t>
  </si>
  <si>
    <t>Cookridge Community Run</t>
  </si>
  <si>
    <t>tbc</t>
  </si>
  <si>
    <t>org</t>
  </si>
  <si>
    <t>BOLD CONFIRMED/GREY TBC</t>
  </si>
  <si>
    <t>cat</t>
  </si>
  <si>
    <t>gps</t>
  </si>
  <si>
    <t>y</t>
  </si>
  <si>
    <t>500ft</t>
  </si>
  <si>
    <t>2290m</t>
  </si>
  <si>
    <t>550ft</t>
  </si>
  <si>
    <t>http://www.todharriers.co.uk/flower-scar-fell-race/</t>
  </si>
  <si>
    <t>BL/CL</t>
  </si>
  <si>
    <t>Dist m</t>
  </si>
  <si>
    <t>climb m</t>
  </si>
  <si>
    <t>bm</t>
  </si>
  <si>
    <t>cs</t>
  </si>
  <si>
    <t>14/9/26.1</t>
  </si>
  <si>
    <t>650.1000.</t>
  </si>
  <si>
    <t>MF</t>
  </si>
  <si>
    <t>First Claim ony for all Trophies and Fellandale Vest to be worn</t>
  </si>
  <si>
    <t>First Claim only for all races and Fellandale Vest to be worn</t>
  </si>
  <si>
    <t>Lothersdale</t>
  </si>
  <si>
    <t>Stanbury Splash</t>
  </si>
  <si>
    <t>Results</t>
  </si>
  <si>
    <t>points</t>
  </si>
  <si>
    <t>Christine Addison</t>
  </si>
  <si>
    <t>Paul Heeley</t>
  </si>
  <si>
    <t>Sinead Burke</t>
  </si>
  <si>
    <t>Kat Fisk</t>
  </si>
  <si>
    <t>Neil Barton</t>
  </si>
  <si>
    <t>short</t>
  </si>
  <si>
    <t>med</t>
  </si>
  <si>
    <t>long</t>
  </si>
  <si>
    <t>Total</t>
  </si>
  <si>
    <t>time</t>
  </si>
  <si>
    <t>Dan Ahearn</t>
  </si>
  <si>
    <t>Andy Challinor</t>
  </si>
  <si>
    <t>Tanya Shepherd</t>
  </si>
  <si>
    <t>sientries</t>
  </si>
  <si>
    <t>5.45.43</t>
  </si>
  <si>
    <t>6.27.09</t>
  </si>
  <si>
    <t>Mike Roberts</t>
  </si>
  <si>
    <t>Ed Smith</t>
  </si>
  <si>
    <t>Carl Prendergast</t>
  </si>
  <si>
    <t>1.02.21</t>
  </si>
  <si>
    <t>James Wynne</t>
  </si>
  <si>
    <t>Scott Leach</t>
  </si>
  <si>
    <t>Stephanie Solomon</t>
  </si>
  <si>
    <t>Louise O'Brien</t>
  </si>
  <si>
    <t>Sarah Glover</t>
  </si>
  <si>
    <t>Alyssa Holroyd</t>
  </si>
  <si>
    <t>Chris Small</t>
  </si>
  <si>
    <t>Loiuse O'Brien</t>
  </si>
  <si>
    <t>Marion Muir</t>
  </si>
  <si>
    <t>1.01.29</t>
  </si>
  <si>
    <t>1.12.51</t>
  </si>
  <si>
    <t>1.22.43</t>
  </si>
  <si>
    <t>1.29.01</t>
  </si>
  <si>
    <t>1.34.40</t>
  </si>
  <si>
    <t>Mario Muir</t>
  </si>
  <si>
    <t>3.25.56</t>
  </si>
  <si>
    <t>3.35.20</t>
  </si>
  <si>
    <t>3.39.46</t>
  </si>
  <si>
    <t>4.20.04</t>
  </si>
  <si>
    <t>4.08.00</t>
  </si>
  <si>
    <t>4.16.35</t>
  </si>
  <si>
    <t>4.20.05</t>
  </si>
  <si>
    <t>Male and Female</t>
  </si>
  <si>
    <t>Alex Jones</t>
  </si>
  <si>
    <t>Sally Hicks</t>
  </si>
  <si>
    <t>1.06.50</t>
  </si>
  <si>
    <t>1.08.14</t>
  </si>
  <si>
    <t>1.09.57</t>
  </si>
  <si>
    <t>1.14.16</t>
  </si>
  <si>
    <t>1.14.57</t>
  </si>
  <si>
    <t>1.08.49</t>
  </si>
  <si>
    <t>Louise o'Brien</t>
  </si>
  <si>
    <t>Alyssia Holroyd</t>
  </si>
  <si>
    <t>Scott leach</t>
  </si>
  <si>
    <t>Chevin</t>
  </si>
  <si>
    <t>CS</t>
  </si>
  <si>
    <t>local</t>
  </si>
  <si>
    <t>Burnsall (Bofra if feast off)</t>
  </si>
  <si>
    <t>Round Hill</t>
  </si>
  <si>
    <t>1.02.11</t>
  </si>
  <si>
    <t>1.21.21</t>
  </si>
  <si>
    <t>1.24.44</t>
  </si>
  <si>
    <t>1.24.59</t>
  </si>
  <si>
    <t>1.30.05</t>
  </si>
  <si>
    <t>Phil Hancock</t>
  </si>
  <si>
    <t xml:space="preserve">Trophy </t>
  </si>
  <si>
    <t>1.04.46</t>
  </si>
  <si>
    <t>Burnsall BOFRA</t>
  </si>
  <si>
    <t>Ed Smiith</t>
  </si>
  <si>
    <t>1.51.46</t>
  </si>
  <si>
    <t>Niamh Jackson</t>
  </si>
  <si>
    <t>2.05.49</t>
  </si>
  <si>
    <t>half</t>
  </si>
  <si>
    <t>full</t>
  </si>
  <si>
    <t>5.09.46</t>
  </si>
  <si>
    <t>5.13.24</t>
  </si>
  <si>
    <t>Wendy Bithray</t>
  </si>
  <si>
    <t>Wenday Bithray</t>
  </si>
  <si>
    <t>Yorkshire 3 Peaks</t>
  </si>
  <si>
    <t>Knaresborough Crag Rat Race</t>
  </si>
  <si>
    <t>s</t>
  </si>
  <si>
    <t>Daniel Metcalf</t>
  </si>
  <si>
    <t>Sinead Clarkson</t>
  </si>
  <si>
    <t>Alison Wilson</t>
  </si>
  <si>
    <t>2nd class</t>
  </si>
  <si>
    <t>standard</t>
  </si>
  <si>
    <t>4.17.17</t>
  </si>
  <si>
    <t>4.32.44</t>
  </si>
  <si>
    <t>5.04.59</t>
  </si>
  <si>
    <t>5.07.30</t>
  </si>
  <si>
    <t>4.21.05</t>
  </si>
  <si>
    <t>4.07.</t>
  </si>
  <si>
    <t>Stoop orPECO XC!</t>
  </si>
  <si>
    <t>stoop</t>
  </si>
  <si>
    <t>?</t>
  </si>
  <si>
    <t>3.21.41</t>
  </si>
  <si>
    <t>3.26.21</t>
  </si>
  <si>
    <t>peco</t>
  </si>
  <si>
    <t>Julie Towse</t>
  </si>
  <si>
    <t>Caroline Thomas</t>
  </si>
  <si>
    <t>1.01.31</t>
  </si>
  <si>
    <t>1.18.20</t>
  </si>
  <si>
    <t>1.00.53</t>
  </si>
  <si>
    <t>1.01.01</t>
  </si>
  <si>
    <t>1.01.48</t>
  </si>
  <si>
    <t>1.08.23</t>
  </si>
  <si>
    <t>1.08.57</t>
  </si>
  <si>
    <t>1.15.51</t>
  </si>
  <si>
    <t>1.15.52</t>
  </si>
  <si>
    <t>1.15.54</t>
  </si>
  <si>
    <t>1.15.56</t>
  </si>
  <si>
    <t>1.18.47</t>
  </si>
  <si>
    <t xml:space="preserve">5 bonus points </t>
  </si>
  <si>
    <t>1.14.13</t>
  </si>
  <si>
    <t>Naomi Kingston</t>
  </si>
  <si>
    <t>1.22.51</t>
  </si>
  <si>
    <t>Kirsty Holmes</t>
  </si>
  <si>
    <t>Mark Scott</t>
  </si>
  <si>
    <t>3.04.36</t>
  </si>
  <si>
    <t>3.06.45</t>
  </si>
  <si>
    <t>3.25.24</t>
  </si>
  <si>
    <t>3.31.09</t>
  </si>
  <si>
    <t>3.49.15</t>
  </si>
  <si>
    <t>4.09.02</t>
  </si>
  <si>
    <t>4.10.34</t>
  </si>
  <si>
    <t>4.15.50</t>
  </si>
  <si>
    <t>4.15.56</t>
  </si>
  <si>
    <t>4.47.29</t>
  </si>
  <si>
    <t>4.52.28</t>
  </si>
  <si>
    <t>4.53.39</t>
  </si>
  <si>
    <t>4.52.31</t>
  </si>
  <si>
    <t>4.52.36</t>
  </si>
  <si>
    <t>5.03.</t>
  </si>
  <si>
    <t>Carolin Thomas</t>
  </si>
  <si>
    <t>4.42.36</t>
  </si>
  <si>
    <t>Marc Scott</t>
  </si>
  <si>
    <t>F1</t>
  </si>
  <si>
    <t>F2</t>
  </si>
  <si>
    <t>F3</t>
  </si>
  <si>
    <t>M1</t>
  </si>
  <si>
    <t>M2</t>
  </si>
  <si>
    <t>M3</t>
  </si>
  <si>
    <t>.72.14</t>
  </si>
  <si>
    <t>.72.41</t>
  </si>
  <si>
    <t>.74.07</t>
  </si>
  <si>
    <t>.93.58</t>
  </si>
  <si>
    <t>.136.26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</si>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</sst>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14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3" borderId="0" xfId="0" applyFill="1"/>
    <xf numFmtId="0" fontId="1" fillId="3" borderId="1" xfId="0" applyFont="1" applyFill="1" applyBorder="1"/>
    <xf numFmtId="0" fontId="1" fillId="0" borderId="0" xfId="0" applyFont="1"/>
    <xf numFmtId="0" fontId="0" fillId="0" borderId="1" xfId="0" applyFont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3" borderId="1" xfId="0" applyNumberFormat="1" applyFont="1" applyFill="1" applyBorder="1" applyAlignment="1">
      <alignment horizontal="left"/>
    </xf>
    <xf numFmtId="0" fontId="5" fillId="3" borderId="0" xfId="0" applyFont="1" applyFill="1"/>
    <xf numFmtId="0" fontId="0" fillId="0" borderId="0" xfId="0" applyAlignment="1"/>
    <xf numFmtId="0" fontId="0" fillId="0" borderId="1" xfId="0" applyFont="1" applyBorder="1" applyAlignment="1"/>
    <xf numFmtId="0" fontId="0" fillId="0" borderId="1" xfId="0" applyBorder="1" applyAlignment="1"/>
    <xf numFmtId="164" fontId="3" fillId="3" borderId="1" xfId="1" applyNumberFormat="1" applyFont="1" applyFill="1" applyBorder="1" applyAlignment="1"/>
    <xf numFmtId="0" fontId="1" fillId="0" borderId="0" xfId="0" applyFont="1" applyAlignment="1">
      <alignment horizontal="left"/>
    </xf>
    <xf numFmtId="0" fontId="3" fillId="6" borderId="1" xfId="0" applyFont="1" applyFill="1" applyBorder="1"/>
    <xf numFmtId="0" fontId="3" fillId="7" borderId="1" xfId="0" applyFont="1" applyFill="1" applyBorder="1"/>
    <xf numFmtId="0" fontId="6" fillId="3" borderId="1" xfId="0" applyFont="1" applyFill="1" applyBorder="1" applyAlignment="1"/>
    <xf numFmtId="0" fontId="7" fillId="0" borderId="1" xfId="0" applyFont="1" applyBorder="1" applyAlignment="1"/>
    <xf numFmtId="0" fontId="8" fillId="3" borderId="1" xfId="1" applyFont="1" applyFill="1" applyBorder="1" applyAlignment="1">
      <alignment vertical="center"/>
    </xf>
    <xf numFmtId="14" fontId="1" fillId="0" borderId="0" xfId="0" applyNumberFormat="1" applyFont="1"/>
    <xf numFmtId="0" fontId="0" fillId="7" borderId="1" xfId="0" applyFont="1" applyFill="1" applyBorder="1"/>
    <xf numFmtId="14" fontId="0" fillId="7" borderId="1" xfId="0" applyNumberFormat="1" applyFont="1" applyFill="1" applyBorder="1" applyAlignment="1">
      <alignment horizontal="left"/>
    </xf>
    <xf numFmtId="1" fontId="0" fillId="7" borderId="1" xfId="0" applyNumberFormat="1" applyFont="1" applyFill="1" applyBorder="1"/>
    <xf numFmtId="165" fontId="1" fillId="3" borderId="1" xfId="0" applyNumberFormat="1" applyFont="1" applyFill="1" applyBorder="1" applyAlignment="1">
      <alignment horizontal="left"/>
    </xf>
    <xf numFmtId="0" fontId="6" fillId="6" borderId="4" xfId="0" applyFont="1" applyFill="1" applyBorder="1"/>
    <xf numFmtId="14" fontId="6" fillId="6" borderId="4" xfId="0" applyNumberFormat="1" applyFont="1" applyFill="1" applyBorder="1" applyAlignment="1">
      <alignment horizontal="left"/>
    </xf>
    <xf numFmtId="165" fontId="3" fillId="6" borderId="4" xfId="0" applyNumberFormat="1" applyFont="1" applyFill="1" applyBorder="1" applyAlignment="1">
      <alignment horizontal="left"/>
    </xf>
    <xf numFmtId="1" fontId="3" fillId="6" borderId="4" xfId="0" applyNumberFormat="1" applyFont="1" applyFill="1" applyBorder="1" applyAlignment="1">
      <alignment horizontal="left"/>
    </xf>
    <xf numFmtId="0" fontId="3" fillId="6" borderId="4" xfId="0" applyFont="1" applyFill="1" applyBorder="1"/>
    <xf numFmtId="164" fontId="3" fillId="5" borderId="4" xfId="0" applyNumberFormat="1" applyFont="1" applyFill="1" applyBorder="1" applyAlignment="1"/>
    <xf numFmtId="0" fontId="6" fillId="8" borderId="0" xfId="0" applyFont="1" applyFill="1" applyBorder="1"/>
    <xf numFmtId="14" fontId="6" fillId="8" borderId="0" xfId="0" applyNumberFormat="1" applyFont="1" applyFill="1" applyBorder="1" applyAlignment="1">
      <alignment horizontal="left"/>
    </xf>
    <xf numFmtId="165" fontId="3" fillId="8" borderId="0" xfId="0" applyNumberFormat="1" applyFont="1" applyFill="1" applyBorder="1" applyAlignment="1">
      <alignment horizontal="left"/>
    </xf>
    <xf numFmtId="1" fontId="3" fillId="8" borderId="0" xfId="0" applyNumberFormat="1" applyFont="1" applyFill="1" applyBorder="1" applyAlignment="1">
      <alignment horizontal="left"/>
    </xf>
    <xf numFmtId="0" fontId="3" fillId="8" borderId="0" xfId="0" applyFont="1" applyFill="1" applyBorder="1"/>
    <xf numFmtId="0" fontId="2" fillId="3" borderId="0" xfId="1" applyFill="1" applyBorder="1" applyAlignment="1"/>
    <xf numFmtId="0" fontId="6" fillId="8" borderId="5" xfId="0" applyFont="1" applyFill="1" applyBorder="1"/>
    <xf numFmtId="14" fontId="6" fillId="8" borderId="5" xfId="0" applyNumberFormat="1" applyFont="1" applyFill="1" applyBorder="1" applyAlignment="1">
      <alignment horizontal="left"/>
    </xf>
    <xf numFmtId="165" fontId="3" fillId="8" borderId="5" xfId="0" applyNumberFormat="1" applyFont="1" applyFill="1" applyBorder="1" applyAlignment="1">
      <alignment horizontal="left"/>
    </xf>
    <xf numFmtId="1" fontId="3" fillId="8" borderId="5" xfId="0" applyNumberFormat="1" applyFont="1" applyFill="1" applyBorder="1" applyAlignment="1">
      <alignment horizontal="left"/>
    </xf>
    <xf numFmtId="0" fontId="3" fillId="8" borderId="5" xfId="0" applyFont="1" applyFill="1" applyBorder="1"/>
    <xf numFmtId="0" fontId="2" fillId="3" borderId="5" xfId="1" applyFill="1" applyBorder="1" applyAlignment="1"/>
    <xf numFmtId="0" fontId="6" fillId="8" borderId="6" xfId="0" applyFont="1" applyFill="1" applyBorder="1"/>
    <xf numFmtId="14" fontId="6" fillId="8" borderId="6" xfId="0" applyNumberFormat="1" applyFont="1" applyFill="1" applyBorder="1" applyAlignment="1">
      <alignment horizontal="left"/>
    </xf>
    <xf numFmtId="165" fontId="3" fillId="8" borderId="6" xfId="0" applyNumberFormat="1" applyFont="1" applyFill="1" applyBorder="1" applyAlignment="1">
      <alignment horizontal="left"/>
    </xf>
    <xf numFmtId="1" fontId="3" fillId="8" borderId="6" xfId="0" applyNumberFormat="1" applyFont="1" applyFill="1" applyBorder="1" applyAlignment="1">
      <alignment horizontal="left"/>
    </xf>
    <xf numFmtId="0" fontId="3" fillId="8" borderId="6" xfId="0" applyFont="1" applyFill="1" applyBorder="1"/>
    <xf numFmtId="0" fontId="2" fillId="3" borderId="6" xfId="1" applyFill="1" applyBorder="1" applyAlignment="1"/>
    <xf numFmtId="2" fontId="0" fillId="0" borderId="1" xfId="0" applyNumberFormat="1" applyBorder="1"/>
    <xf numFmtId="2" fontId="0" fillId="0" borderId="0" xfId="0" applyNumberFormat="1"/>
    <xf numFmtId="0" fontId="1" fillId="3" borderId="2" xfId="0" applyFont="1" applyFill="1" applyBorder="1"/>
    <xf numFmtId="0" fontId="1" fillId="3" borderId="4" xfId="0" applyFont="1" applyFill="1" applyBorder="1"/>
    <xf numFmtId="0" fontId="0" fillId="10" borderId="1" xfId="0" applyFill="1" applyBorder="1"/>
    <xf numFmtId="2" fontId="0" fillId="10" borderId="1" xfId="0" applyNumberFormat="1" applyFill="1" applyBorder="1"/>
    <xf numFmtId="0" fontId="0" fillId="10" borderId="3" xfId="0" applyFill="1" applyBorder="1"/>
    <xf numFmtId="0" fontId="0" fillId="10" borderId="0" xfId="0" applyFill="1" applyBorder="1"/>
    <xf numFmtId="2" fontId="0" fillId="10" borderId="0" xfId="0" applyNumberFormat="1" applyFill="1"/>
    <xf numFmtId="0" fontId="0" fillId="11" borderId="1" xfId="0" applyFill="1" applyBorder="1"/>
    <xf numFmtId="2" fontId="0" fillId="11" borderId="1" xfId="0" applyNumberFormat="1" applyFill="1" applyBorder="1"/>
    <xf numFmtId="0" fontId="0" fillId="0" borderId="4" xfId="0" applyBorder="1"/>
    <xf numFmtId="0" fontId="0" fillId="11" borderId="4" xfId="0" applyFill="1" applyBorder="1"/>
    <xf numFmtId="2" fontId="0" fillId="11" borderId="4" xfId="0" applyNumberFormat="1" applyFill="1" applyBorder="1"/>
    <xf numFmtId="0" fontId="0" fillId="0" borderId="8" xfId="0" applyBorder="1"/>
    <xf numFmtId="0" fontId="1" fillId="3" borderId="9" xfId="0" applyFont="1" applyFill="1" applyBorder="1"/>
    <xf numFmtId="0" fontId="6" fillId="8" borderId="10" xfId="0" applyFont="1" applyFill="1" applyBorder="1"/>
    <xf numFmtId="14" fontId="6" fillId="8" borderId="10" xfId="0" applyNumberFormat="1" applyFont="1" applyFill="1" applyBorder="1" applyAlignment="1">
      <alignment horizontal="left"/>
    </xf>
    <xf numFmtId="165" fontId="3" fillId="8" borderId="10" xfId="0" applyNumberFormat="1" applyFont="1" applyFill="1" applyBorder="1" applyAlignment="1">
      <alignment horizontal="left"/>
    </xf>
    <xf numFmtId="1" fontId="3" fillId="8" borderId="10" xfId="0" applyNumberFormat="1" applyFont="1" applyFill="1" applyBorder="1" applyAlignment="1">
      <alignment horizontal="left"/>
    </xf>
    <xf numFmtId="0" fontId="3" fillId="8" borderId="10" xfId="0" applyFont="1" applyFill="1" applyBorder="1"/>
    <xf numFmtId="0" fontId="2" fillId="3" borderId="10" xfId="1" applyFill="1" applyBorder="1" applyAlignment="1"/>
    <xf numFmtId="0" fontId="0" fillId="10" borderId="8" xfId="0" applyFill="1" applyBorder="1"/>
    <xf numFmtId="2" fontId="0" fillId="10" borderId="8" xfId="0" applyNumberFormat="1" applyFill="1" applyBorder="1"/>
    <xf numFmtId="0" fontId="6" fillId="8" borderId="4" xfId="0" applyFont="1" applyFill="1" applyBorder="1"/>
    <xf numFmtId="14" fontId="6" fillId="8" borderId="4" xfId="0" applyNumberFormat="1" applyFont="1" applyFill="1" applyBorder="1" applyAlignment="1">
      <alignment horizontal="left"/>
    </xf>
    <xf numFmtId="165" fontId="3" fillId="8" borderId="4" xfId="0" applyNumberFormat="1" applyFont="1" applyFill="1" applyBorder="1" applyAlignment="1">
      <alignment horizontal="left"/>
    </xf>
    <xf numFmtId="1" fontId="3" fillId="8" borderId="4" xfId="0" applyNumberFormat="1" applyFont="1" applyFill="1" applyBorder="1" applyAlignment="1">
      <alignment horizontal="left"/>
    </xf>
    <xf numFmtId="0" fontId="3" fillId="8" borderId="4" xfId="0" applyFont="1" applyFill="1" applyBorder="1"/>
    <xf numFmtId="0" fontId="2" fillId="3" borderId="4" xfId="1" applyFill="1" applyBorder="1" applyAlignment="1"/>
    <xf numFmtId="0" fontId="0" fillId="10" borderId="4" xfId="0" applyFill="1" applyBorder="1"/>
    <xf numFmtId="2" fontId="0" fillId="10" borderId="4" xfId="0" applyNumberFormat="1" applyFill="1" applyBorder="1"/>
    <xf numFmtId="0" fontId="1" fillId="3" borderId="8" xfId="0" applyFont="1" applyFill="1" applyBorder="1"/>
    <xf numFmtId="0" fontId="6" fillId="8" borderId="8" xfId="0" applyFont="1" applyFill="1" applyBorder="1"/>
    <xf numFmtId="14" fontId="6" fillId="8" borderId="8" xfId="0" applyNumberFormat="1" applyFont="1" applyFill="1" applyBorder="1" applyAlignment="1">
      <alignment horizontal="left"/>
    </xf>
    <xf numFmtId="165" fontId="3" fillId="8" borderId="8" xfId="0" applyNumberFormat="1" applyFont="1" applyFill="1" applyBorder="1" applyAlignment="1">
      <alignment horizontal="left"/>
    </xf>
    <xf numFmtId="1" fontId="3" fillId="8" borderId="8" xfId="0" applyNumberFormat="1" applyFont="1" applyFill="1" applyBorder="1" applyAlignment="1">
      <alignment horizontal="left"/>
    </xf>
    <xf numFmtId="0" fontId="3" fillId="8" borderId="8" xfId="0" applyFont="1" applyFill="1" applyBorder="1"/>
    <xf numFmtId="0" fontId="2" fillId="3" borderId="8" xfId="1" applyFill="1" applyBorder="1" applyAlignment="1"/>
    <xf numFmtId="0" fontId="0" fillId="11" borderId="8" xfId="0" applyFill="1" applyBorder="1"/>
    <xf numFmtId="2" fontId="0" fillId="11" borderId="8" xfId="0" applyNumberFormat="1" applyFill="1" applyBorder="1"/>
    <xf numFmtId="0" fontId="6" fillId="4" borderId="4" xfId="0" applyFont="1" applyFill="1" applyBorder="1"/>
    <xf numFmtId="14" fontId="6" fillId="4" borderId="4" xfId="0" applyNumberFormat="1" applyFont="1" applyFill="1" applyBorder="1" applyAlignment="1">
      <alignment horizontal="left"/>
    </xf>
    <xf numFmtId="165" fontId="3" fillId="4" borderId="4" xfId="0" applyNumberFormat="1" applyFont="1" applyFill="1" applyBorder="1" applyAlignment="1">
      <alignment horizontal="left"/>
    </xf>
    <xf numFmtId="1" fontId="3" fillId="4" borderId="4" xfId="0" applyNumberFormat="1" applyFont="1" applyFill="1" applyBorder="1" applyAlignment="1">
      <alignment horizontal="left"/>
    </xf>
    <xf numFmtId="0" fontId="3" fillId="4" borderId="4" xfId="0" applyFont="1" applyFill="1" applyBorder="1"/>
    <xf numFmtId="0" fontId="3" fillId="0" borderId="4" xfId="0" applyFont="1" applyFill="1" applyBorder="1" applyAlignment="1"/>
    <xf numFmtId="164" fontId="3" fillId="5" borderId="8" xfId="0" applyNumberFormat="1" applyFont="1" applyFill="1" applyBorder="1" applyAlignment="1"/>
    <xf numFmtId="0" fontId="6" fillId="7" borderId="4" xfId="0" applyFont="1" applyFill="1" applyBorder="1"/>
    <xf numFmtId="14" fontId="1" fillId="7" borderId="4" xfId="0" applyNumberFormat="1" applyFont="1" applyFill="1" applyBorder="1" applyAlignment="1">
      <alignment horizontal="left"/>
    </xf>
    <xf numFmtId="165" fontId="0" fillId="7" borderId="4" xfId="0" applyNumberFormat="1" applyFill="1" applyBorder="1" applyAlignment="1">
      <alignment horizontal="left"/>
    </xf>
    <xf numFmtId="1" fontId="0" fillId="7" borderId="4" xfId="0" applyNumberFormat="1" applyFill="1" applyBorder="1" applyAlignment="1">
      <alignment horizontal="left"/>
    </xf>
    <xf numFmtId="0" fontId="0" fillId="7" borderId="4" xfId="0" applyFill="1" applyBorder="1"/>
    <xf numFmtId="0" fontId="0" fillId="0" borderId="4" xfId="0" applyBorder="1" applyAlignment="1"/>
    <xf numFmtId="0" fontId="3" fillId="0" borderId="8" xfId="0" applyFont="1" applyFill="1" applyBorder="1" applyAlignment="1"/>
    <xf numFmtId="0" fontId="3" fillId="2" borderId="4" xfId="0" applyFont="1" applyFill="1" applyBorder="1"/>
    <xf numFmtId="14" fontId="3" fillId="2" borderId="4" xfId="0" applyNumberFormat="1" applyFont="1" applyFill="1" applyBorder="1" applyAlignment="1">
      <alignment horizontal="left"/>
    </xf>
    <xf numFmtId="165" fontId="3" fillId="2" borderId="4" xfId="0" applyNumberFormat="1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left"/>
    </xf>
    <xf numFmtId="0" fontId="0" fillId="0" borderId="8" xfId="0" applyBorder="1" applyAlignment="1"/>
    <xf numFmtId="14" fontId="6" fillId="7" borderId="4" xfId="0" applyNumberFormat="1" applyFont="1" applyFill="1" applyBorder="1" applyAlignment="1">
      <alignment horizontal="left"/>
    </xf>
    <xf numFmtId="165" fontId="3" fillId="7" borderId="4" xfId="0" applyNumberFormat="1" applyFont="1" applyFill="1" applyBorder="1" applyAlignment="1">
      <alignment horizontal="left"/>
    </xf>
    <xf numFmtId="1" fontId="3" fillId="7" borderId="4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9" borderId="4" xfId="0" applyFont="1" applyFill="1" applyBorder="1" applyAlignment="1"/>
    <xf numFmtId="0" fontId="3" fillId="9" borderId="8" xfId="0" applyFont="1" applyFill="1" applyBorder="1" applyAlignment="1"/>
    <xf numFmtId="0" fontId="0" fillId="0" borderId="11" xfId="0" applyBorder="1"/>
    <xf numFmtId="0" fontId="1" fillId="3" borderId="11" xfId="0" applyFont="1" applyFill="1" applyBorder="1"/>
    <xf numFmtId="0" fontId="6" fillId="4" borderId="11" xfId="0" applyFont="1" applyFill="1" applyBorder="1"/>
    <xf numFmtId="14" fontId="1" fillId="4" borderId="11" xfId="0" applyNumberFormat="1" applyFont="1" applyFill="1" applyBorder="1" applyAlignment="1">
      <alignment horizontal="left"/>
    </xf>
    <xf numFmtId="165" fontId="0" fillId="4" borderId="11" xfId="0" applyNumberFormat="1" applyFill="1" applyBorder="1" applyAlignment="1">
      <alignment horizontal="left"/>
    </xf>
    <xf numFmtId="1" fontId="0" fillId="4" borderId="11" xfId="0" applyNumberFormat="1" applyFill="1" applyBorder="1" applyAlignment="1">
      <alignment horizontal="left"/>
    </xf>
    <xf numFmtId="0" fontId="0" fillId="4" borderId="11" xfId="0" applyFill="1" applyBorder="1"/>
    <xf numFmtId="0" fontId="2" fillId="3" borderId="11" xfId="1" applyFill="1" applyBorder="1" applyAlignment="1"/>
    <xf numFmtId="0" fontId="0" fillId="10" borderId="11" xfId="0" applyFill="1" applyBorder="1"/>
    <xf numFmtId="2" fontId="0" fillId="10" borderId="11" xfId="0" applyNumberFormat="1" applyFill="1" applyBorder="1"/>
    <xf numFmtId="0" fontId="0" fillId="7" borderId="4" xfId="0" applyFont="1" applyFill="1" applyBorder="1"/>
    <xf numFmtId="14" fontId="0" fillId="7" borderId="4" xfId="0" applyNumberFormat="1" applyFont="1" applyFill="1" applyBorder="1" applyAlignment="1">
      <alignment horizontal="left"/>
    </xf>
    <xf numFmtId="165" fontId="0" fillId="7" borderId="4" xfId="0" applyNumberFormat="1" applyFont="1" applyFill="1" applyBorder="1" applyAlignment="1">
      <alignment horizontal="left"/>
    </xf>
    <xf numFmtId="1" fontId="0" fillId="7" borderId="4" xfId="0" applyNumberFormat="1" applyFont="1" applyFill="1" applyBorder="1" applyAlignment="1">
      <alignment horizontal="left"/>
    </xf>
    <xf numFmtId="0" fontId="0" fillId="12" borderId="4" xfId="0" applyFill="1" applyBorder="1"/>
    <xf numFmtId="2" fontId="0" fillId="12" borderId="4" xfId="0" applyNumberFormat="1" applyFill="1" applyBorder="1"/>
    <xf numFmtId="0" fontId="0" fillId="0" borderId="0" xfId="0" applyBorder="1"/>
    <xf numFmtId="0" fontId="0" fillId="12" borderId="3" xfId="0" applyFill="1" applyBorder="1"/>
    <xf numFmtId="2" fontId="0" fillId="12" borderId="1" xfId="0" applyNumberFormat="1" applyFill="1" applyBorder="1"/>
    <xf numFmtId="0" fontId="0" fillId="12" borderId="1" xfId="0" applyFill="1" applyBorder="1"/>
    <xf numFmtId="0" fontId="0" fillId="12" borderId="7" xfId="0" applyFill="1" applyBorder="1"/>
    <xf numFmtId="2" fontId="0" fillId="10" borderId="7" xfId="0" applyNumberFormat="1" applyFill="1" applyBorder="1"/>
    <xf numFmtId="0" fontId="0" fillId="13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3" borderId="1" xfId="0" applyFont="1" applyFill="1" applyBorder="1" applyAlignment="1"/>
    <xf numFmtId="14" fontId="3" fillId="6" borderId="1" xfId="0" applyNumberFormat="1" applyFont="1" applyFill="1" applyBorder="1" applyAlignment="1">
      <alignment horizontal="left"/>
    </xf>
    <xf numFmtId="1" fontId="3" fillId="6" borderId="1" xfId="0" applyNumberFormat="1" applyFont="1" applyFill="1" applyBorder="1"/>
    <xf numFmtId="164" fontId="3" fillId="3" borderId="1" xfId="1" applyNumberFormat="1" applyFont="1" applyFill="1" applyBorder="1" applyAlignment="1">
      <alignment horizontal="right"/>
    </xf>
    <xf numFmtId="14" fontId="3" fillId="7" borderId="1" xfId="0" applyNumberFormat="1" applyFont="1" applyFill="1" applyBorder="1" applyAlignment="1">
      <alignment horizontal="left"/>
    </xf>
    <xf numFmtId="1" fontId="3" fillId="7" borderId="1" xfId="0" applyNumberFormat="1" applyFont="1" applyFill="1" applyBorder="1"/>
    <xf numFmtId="0" fontId="3" fillId="7" borderId="1" xfId="0" applyFont="1" applyFill="1" applyBorder="1" applyAlignment="1"/>
    <xf numFmtId="0" fontId="3" fillId="14" borderId="1" xfId="0" applyFont="1" applyFill="1" applyBorder="1"/>
    <xf numFmtId="14" fontId="3" fillId="14" borderId="1" xfId="0" applyNumberFormat="1" applyFont="1" applyFill="1" applyBorder="1" applyAlignment="1">
      <alignment horizontal="left"/>
    </xf>
    <xf numFmtId="1" fontId="3" fillId="14" borderId="1" xfId="0" applyNumberFormat="1" applyFont="1" applyFill="1" applyBorder="1"/>
    <xf numFmtId="0" fontId="0" fillId="11" borderId="11" xfId="0" applyFill="1" applyBorder="1"/>
    <xf numFmtId="164" fontId="3" fillId="3" borderId="4" xfId="1" applyNumberFormat="1" applyFont="1" applyFill="1" applyBorder="1" applyAlignment="1"/>
    <xf numFmtId="0" fontId="6" fillId="7" borderId="11" xfId="0" applyFont="1" applyFill="1" applyBorder="1"/>
    <xf numFmtId="14" fontId="6" fillId="7" borderId="11" xfId="0" applyNumberFormat="1" applyFont="1" applyFill="1" applyBorder="1" applyAlignment="1">
      <alignment horizontal="left"/>
    </xf>
    <xf numFmtId="165" fontId="3" fillId="7" borderId="11" xfId="0" applyNumberFormat="1" applyFont="1" applyFill="1" applyBorder="1" applyAlignment="1">
      <alignment horizontal="left"/>
    </xf>
    <xf numFmtId="1" fontId="3" fillId="7" borderId="11" xfId="0" applyNumberFormat="1" applyFont="1" applyFill="1" applyBorder="1" applyAlignment="1">
      <alignment horizontal="left"/>
    </xf>
    <xf numFmtId="0" fontId="3" fillId="7" borderId="11" xfId="0" applyFont="1" applyFill="1" applyBorder="1"/>
    <xf numFmtId="164" fontId="4" fillId="5" borderId="11" xfId="1" applyNumberFormat="1" applyFont="1" applyFill="1" applyBorder="1" applyAlignment="1"/>
    <xf numFmtId="2" fontId="0" fillId="11" borderId="11" xfId="0" applyNumberFormat="1" applyFill="1" applyBorder="1"/>
    <xf numFmtId="164" fontId="3" fillId="3" borderId="8" xfId="1" applyNumberFormat="1" applyFont="1" applyFill="1" applyBorder="1" applyAlignment="1"/>
    <xf numFmtId="0" fontId="6" fillId="8" borderId="11" xfId="0" applyFont="1" applyFill="1" applyBorder="1"/>
    <xf numFmtId="14" fontId="6" fillId="8" borderId="11" xfId="0" applyNumberFormat="1" applyFont="1" applyFill="1" applyBorder="1" applyAlignment="1">
      <alignment horizontal="left"/>
    </xf>
    <xf numFmtId="165" fontId="3" fillId="8" borderId="11" xfId="0" applyNumberFormat="1" applyFont="1" applyFill="1" applyBorder="1" applyAlignment="1">
      <alignment horizontal="left"/>
    </xf>
    <xf numFmtId="1" fontId="3" fillId="8" borderId="11" xfId="0" applyNumberFormat="1" applyFont="1" applyFill="1" applyBorder="1" applyAlignment="1">
      <alignment horizontal="left"/>
    </xf>
    <xf numFmtId="0" fontId="3" fillId="8" borderId="11" xfId="0" applyFont="1" applyFill="1" applyBorder="1"/>
    <xf numFmtId="14" fontId="1" fillId="6" borderId="4" xfId="0" applyNumberFormat="1" applyFont="1" applyFill="1" applyBorder="1" applyAlignment="1">
      <alignment horizontal="left"/>
    </xf>
    <xf numFmtId="165" fontId="0" fillId="6" borderId="4" xfId="0" applyNumberFormat="1" applyFill="1" applyBorder="1" applyAlignment="1">
      <alignment horizontal="left"/>
    </xf>
    <xf numFmtId="1" fontId="0" fillId="6" borderId="4" xfId="0" applyNumberFormat="1" applyFill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12" xfId="0" applyBorder="1"/>
    <xf numFmtId="0" fontId="0" fillId="3" borderId="12" xfId="0" applyFill="1" applyBorder="1"/>
    <xf numFmtId="0" fontId="0" fillId="0" borderId="12" xfId="0" applyBorder="1" applyAlignment="1">
      <alignment horizontal="right"/>
    </xf>
    <xf numFmtId="0" fontId="3" fillId="3" borderId="4" xfId="0" applyFont="1" applyFill="1" applyBorder="1" applyAlignment="1"/>
    <xf numFmtId="0" fontId="3" fillId="3" borderId="8" xfId="0" applyFont="1" applyFill="1" applyBorder="1" applyAlignment="1"/>
    <xf numFmtId="164" fontId="3" fillId="3" borderId="4" xfId="1" applyNumberFormat="1" applyFont="1" applyFill="1" applyBorder="1" applyAlignment="1">
      <alignment horizontal="right"/>
    </xf>
    <xf numFmtId="0" fontId="3" fillId="3" borderId="11" xfId="0" applyFont="1" applyFill="1" applyBorder="1" applyAlignment="1"/>
    <xf numFmtId="0" fontId="0" fillId="6" borderId="4" xfId="0" applyFill="1" applyBorder="1"/>
    <xf numFmtId="1" fontId="0" fillId="6" borderId="4" xfId="0" applyNumberFormat="1" applyFill="1" applyBorder="1"/>
    <xf numFmtId="0" fontId="6" fillId="3" borderId="4" xfId="0" applyFont="1" applyFill="1" applyBorder="1" applyAlignment="1"/>
    <xf numFmtId="164" fontId="3" fillId="3" borderId="8" xfId="1" applyNumberFormat="1" applyFont="1" applyFill="1" applyBorder="1" applyAlignment="1">
      <alignment horizontal="right"/>
    </xf>
    <xf numFmtId="0" fontId="0" fillId="8" borderId="4" xfId="0" applyFont="1" applyFill="1" applyBorder="1"/>
    <xf numFmtId="14" fontId="0" fillId="8" borderId="4" xfId="0" applyNumberFormat="1" applyFont="1" applyFill="1" applyBorder="1" applyAlignment="1">
      <alignment horizontal="left"/>
    </xf>
    <xf numFmtId="1" fontId="0" fillId="8" borderId="4" xfId="0" applyNumberFormat="1" applyFont="1" applyFill="1" applyBorder="1"/>
    <xf numFmtId="0" fontId="6" fillId="3" borderId="8" xfId="0" applyFont="1" applyFill="1" applyBorder="1" applyAlignment="1"/>
    <xf numFmtId="164" fontId="0" fillId="3" borderId="4" xfId="1" applyNumberFormat="1" applyFont="1" applyFill="1" applyBorder="1" applyAlignment="1"/>
    <xf numFmtId="0" fontId="0" fillId="11" borderId="7" xfId="0" applyFill="1" applyBorder="1"/>
    <xf numFmtId="164" fontId="0" fillId="3" borderId="1" xfId="1" applyNumberFormat="1" applyFont="1" applyFill="1" applyBorder="1" applyAlignment="1"/>
    <xf numFmtId="0" fontId="0" fillId="0" borderId="7" xfId="0" applyFill="1" applyBorder="1"/>
    <xf numFmtId="0" fontId="0" fillId="13" borderId="7" xfId="0" applyFill="1" applyBorder="1"/>
    <xf numFmtId="0" fontId="0" fillId="13" borderId="0" xfId="0" applyFill="1"/>
    <xf numFmtId="2" fontId="0" fillId="11" borderId="7" xfId="0" applyNumberFormat="1" applyFill="1" applyBorder="1"/>
    <xf numFmtId="0" fontId="3" fillId="3" borderId="1" xfId="0" applyFont="1" applyFill="1" applyBorder="1"/>
    <xf numFmtId="14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/>
    <xf numFmtId="0" fontId="0" fillId="3" borderId="1" xfId="0" applyFont="1" applyFill="1" applyBorder="1"/>
    <xf numFmtId="14" fontId="0" fillId="3" borderId="1" xfId="0" applyNumberFormat="1" applyFont="1" applyFill="1" applyBorder="1" applyAlignment="1">
      <alignment horizontal="left"/>
    </xf>
    <xf numFmtId="1" fontId="0" fillId="3" borderId="1" xfId="0" applyNumberFormat="1" applyFont="1" applyFill="1" applyBorder="1"/>
    <xf numFmtId="0" fontId="0" fillId="3" borderId="4" xfId="0" applyFont="1" applyFill="1" applyBorder="1"/>
    <xf numFmtId="14" fontId="0" fillId="3" borderId="4" xfId="0" applyNumberFormat="1" applyFont="1" applyFill="1" applyBorder="1" applyAlignment="1">
      <alignment horizontal="left"/>
    </xf>
    <xf numFmtId="1" fontId="0" fillId="3" borderId="4" xfId="0" applyNumberFormat="1" applyFont="1" applyFill="1" applyBorder="1"/>
    <xf numFmtId="0" fontId="6" fillId="3" borderId="1" xfId="0" applyFont="1" applyFill="1" applyBorder="1"/>
    <xf numFmtId="14" fontId="6" fillId="3" borderId="1" xfId="0" applyNumberFormat="1" applyFont="1" applyFill="1" applyBorder="1" applyAlignment="1">
      <alignment horizontal="left"/>
    </xf>
    <xf numFmtId="0" fontId="0" fillId="3" borderId="1" xfId="0" applyFill="1" applyBorder="1"/>
    <xf numFmtId="1" fontId="0" fillId="3" borderId="1" xfId="0" applyNumberFormat="1" applyFill="1" applyBorder="1"/>
    <xf numFmtId="0" fontId="6" fillId="3" borderId="8" xfId="0" applyFont="1" applyFill="1" applyBorder="1"/>
    <xf numFmtId="14" fontId="6" fillId="3" borderId="8" xfId="0" applyNumberFormat="1" applyFont="1" applyFill="1" applyBorder="1" applyAlignment="1">
      <alignment horizontal="left"/>
    </xf>
    <xf numFmtId="0" fontId="0" fillId="3" borderId="8" xfId="0" applyFill="1" applyBorder="1"/>
    <xf numFmtId="1" fontId="0" fillId="3" borderId="8" xfId="0" applyNumberFormat="1" applyFill="1" applyBorder="1"/>
    <xf numFmtId="165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165" fontId="3" fillId="3" borderId="8" xfId="0" applyNumberFormat="1" applyFont="1" applyFill="1" applyBorder="1" applyAlignment="1">
      <alignment horizontal="left"/>
    </xf>
    <xf numFmtId="1" fontId="3" fillId="3" borderId="8" xfId="0" applyNumberFormat="1" applyFont="1" applyFill="1" applyBorder="1" applyAlignment="1">
      <alignment horizontal="left"/>
    </xf>
    <xf numFmtId="0" fontId="3" fillId="3" borderId="8" xfId="0" applyFont="1" applyFill="1" applyBorder="1"/>
    <xf numFmtId="165" fontId="0" fillId="3" borderId="4" xfId="0" applyNumberFormat="1" applyFont="1" applyFill="1" applyBorder="1" applyAlignment="1">
      <alignment horizontal="left"/>
    </xf>
    <xf numFmtId="1" fontId="0" fillId="3" borderId="4" xfId="0" applyNumberFormat="1" applyFont="1" applyFill="1" applyBorder="1" applyAlignment="1">
      <alignment horizontal="left"/>
    </xf>
    <xf numFmtId="0" fontId="0" fillId="3" borderId="8" xfId="0" applyFont="1" applyFill="1" applyBorder="1"/>
    <xf numFmtId="14" fontId="0" fillId="3" borderId="8" xfId="0" applyNumberFormat="1" applyFont="1" applyFill="1" applyBorder="1" applyAlignment="1">
      <alignment horizontal="left"/>
    </xf>
    <xf numFmtId="165" fontId="0" fillId="3" borderId="8" xfId="0" applyNumberFormat="1" applyFont="1" applyFill="1" applyBorder="1" applyAlignment="1">
      <alignment horizontal="left"/>
    </xf>
    <xf numFmtId="1" fontId="0" fillId="3" borderId="8" xfId="0" applyNumberFormat="1" applyFont="1" applyFill="1" applyBorder="1" applyAlignment="1">
      <alignment horizontal="left"/>
    </xf>
    <xf numFmtId="0" fontId="6" fillId="3" borderId="4" xfId="0" applyFont="1" applyFill="1" applyBorder="1"/>
    <xf numFmtId="14" fontId="6" fillId="3" borderId="4" xfId="0" applyNumberFormat="1" applyFont="1" applyFill="1" applyBorder="1" applyAlignment="1">
      <alignment horizontal="left"/>
    </xf>
    <xf numFmtId="165" fontId="3" fillId="3" borderId="4" xfId="0" applyNumberFormat="1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 horizontal="left"/>
    </xf>
    <xf numFmtId="0" fontId="3" fillId="3" borderId="4" xfId="0" applyFont="1" applyFill="1" applyBorder="1"/>
    <xf numFmtId="14" fontId="3" fillId="3" borderId="8" xfId="0" applyNumberFormat="1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4" fontId="1" fillId="3" borderId="8" xfId="0" applyNumberFormat="1" applyFont="1" applyFill="1" applyBorder="1" applyAlignment="1">
      <alignment horizontal="left"/>
    </xf>
    <xf numFmtId="165" fontId="0" fillId="3" borderId="8" xfId="0" applyNumberFormat="1" applyFill="1" applyBorder="1" applyAlignment="1">
      <alignment horizontal="left"/>
    </xf>
    <xf numFmtId="1" fontId="0" fillId="3" borderId="8" xfId="0" applyNumberFormat="1" applyFill="1" applyBorder="1" applyAlignment="1">
      <alignment horizontal="left"/>
    </xf>
    <xf numFmtId="0" fontId="0" fillId="15" borderId="7" xfId="0" applyFill="1" applyBorder="1"/>
    <xf numFmtId="0" fontId="0" fillId="15" borderId="0" xfId="0" applyFill="1"/>
    <xf numFmtId="0" fontId="0" fillId="16" borderId="0" xfId="0" applyFill="1"/>
    <xf numFmtId="0" fontId="3" fillId="1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DFC1DB"/>
      <color rgb="FFFF66CC"/>
      <color rgb="FFFF9900"/>
      <color rgb="FFFF5050"/>
      <color rgb="FFAE1D16"/>
      <color rgb="FF3A6A8E"/>
      <color rgb="FFB60E0E"/>
      <color rgb="FFBD0F0F"/>
      <color rgb="FFCC0000"/>
      <color rgb="FFCF1B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bofra.org.uk/" TargetMode="External"/><Relationship Id="rId7" Type="http://schemas.openxmlformats.org/officeDocument/2006/relationships/hyperlink" Target="http://www.bofra.org.uk/" TargetMode="External"/><Relationship Id="rId2" Type="http://schemas.openxmlformats.org/officeDocument/2006/relationships/hyperlink" Target="http://www.kentmerehorse.org.uk/" TargetMode="External"/><Relationship Id="rId1" Type="http://schemas.openxmlformats.org/officeDocument/2006/relationships/hyperlink" Target="http://www.15thairedale.co.uk/" TargetMode="External"/><Relationship Id="rId6" Type="http://schemas.openxmlformats.org/officeDocument/2006/relationships/hyperlink" Target="http://www.bofra.org.uk/" TargetMode="External"/><Relationship Id="rId5" Type="http://schemas.openxmlformats.org/officeDocument/2006/relationships/hyperlink" Target="http://www.bofra.org.uk/" TargetMode="External"/><Relationship Id="rId4" Type="http://schemas.openxmlformats.org/officeDocument/2006/relationships/hyperlink" Target="http://www.bofra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5C90-F782-473F-97BC-8CE439BFCEFC}">
  <sheetPr>
    <pageSetUpPr fitToPage="1"/>
  </sheetPr>
  <dimension ref="A2:S133"/>
  <sheetViews>
    <sheetView tabSelected="1" topLeftCell="D1" workbookViewId="0">
      <selection activeCell="U6" sqref="U6"/>
    </sheetView>
  </sheetViews>
  <sheetFormatPr defaultRowHeight="15" x14ac:dyDescent="0.25"/>
  <cols>
    <col min="1" max="1" width="6.140625" customWidth="1"/>
    <col min="2" max="2" width="4.85546875" style="6" customWidth="1"/>
    <col min="3" max="3" width="26.28515625" customWidth="1"/>
    <col min="4" max="4" width="12.42578125" customWidth="1"/>
    <col min="5" max="5" width="8.85546875" customWidth="1"/>
    <col min="6" max="6" width="8.5703125" customWidth="1"/>
    <col min="7" max="7" width="6.85546875" customWidth="1"/>
    <col min="8" max="8" width="5.140625" customWidth="1"/>
    <col min="9" max="9" width="34.7109375" customWidth="1"/>
    <col min="10" max="10" width="20.42578125" customWidth="1"/>
    <col min="11" max="11" width="8" customWidth="1"/>
    <col min="12" max="12" width="6.85546875" customWidth="1"/>
    <col min="13" max="13" width="4.5703125" customWidth="1"/>
    <col min="14" max="14" width="17.85546875" customWidth="1"/>
    <col min="15" max="15" width="4.85546875" customWidth="1"/>
    <col min="16" max="17" width="5.7109375" customWidth="1"/>
  </cols>
  <sheetData>
    <row r="2" spans="1:19" ht="15.75" x14ac:dyDescent="0.25">
      <c r="B2" s="12"/>
      <c r="C2" s="8" t="s">
        <v>31</v>
      </c>
      <c r="E2" s="17" t="s">
        <v>45</v>
      </c>
      <c r="F2" s="10"/>
      <c r="G2" s="10"/>
      <c r="I2" s="13"/>
    </row>
    <row r="3" spans="1:19" x14ac:dyDescent="0.25">
      <c r="A3" s="5"/>
      <c r="B3" s="7" t="s">
        <v>60</v>
      </c>
      <c r="C3" s="7"/>
      <c r="D3" s="9" t="s">
        <v>30</v>
      </c>
      <c r="E3" s="11" t="s">
        <v>54</v>
      </c>
      <c r="F3" s="11" t="s">
        <v>55</v>
      </c>
      <c r="G3" s="11" t="s">
        <v>47</v>
      </c>
      <c r="H3" s="1" t="s">
        <v>46</v>
      </c>
      <c r="I3" s="14" t="s">
        <v>44</v>
      </c>
      <c r="J3" s="27" t="s">
        <v>65</v>
      </c>
      <c r="K3" s="27" t="s">
        <v>76</v>
      </c>
      <c r="L3" s="27" t="s">
        <v>66</v>
      </c>
      <c r="N3" s="5"/>
      <c r="O3" s="5" t="s">
        <v>72</v>
      </c>
      <c r="P3" s="5" t="s">
        <v>73</v>
      </c>
      <c r="Q3" s="5" t="s">
        <v>74</v>
      </c>
      <c r="R3" s="5" t="s">
        <v>75</v>
      </c>
      <c r="S3" s="191" t="s">
        <v>214</v>
      </c>
    </row>
    <row r="4" spans="1:19" x14ac:dyDescent="0.25">
      <c r="A4" s="5"/>
      <c r="B4" s="7"/>
      <c r="I4" s="21"/>
      <c r="J4" s="5"/>
      <c r="K4" s="5"/>
      <c r="L4" s="5"/>
      <c r="M4">
        <v>1</v>
      </c>
      <c r="N4" s="137" t="s">
        <v>67</v>
      </c>
      <c r="O4" s="137">
        <v>10</v>
      </c>
      <c r="P4" s="137">
        <v>3</v>
      </c>
      <c r="Q4" s="137">
        <v>2</v>
      </c>
      <c r="R4" s="137">
        <f>+L5+L13+L19+L17+L31+L37+L38+L53+L61+L63+L68+L71+L81+L88+L120</f>
        <v>196</v>
      </c>
      <c r="S4" s="235" t="s">
        <v>203</v>
      </c>
    </row>
    <row r="5" spans="1:19" ht="15.75" thickBot="1" x14ac:dyDescent="0.3">
      <c r="A5" s="66">
        <v>1</v>
      </c>
      <c r="B5" s="84"/>
      <c r="C5" s="85" t="s">
        <v>25</v>
      </c>
      <c r="D5" s="86">
        <v>44353</v>
      </c>
      <c r="E5" s="87">
        <v>1.4</v>
      </c>
      <c r="F5" s="88" t="s">
        <v>49</v>
      </c>
      <c r="G5" s="87" t="s">
        <v>23</v>
      </c>
      <c r="H5" s="89" t="s">
        <v>7</v>
      </c>
      <c r="I5" s="90" t="s">
        <v>28</v>
      </c>
      <c r="J5" s="91" t="s">
        <v>67</v>
      </c>
      <c r="K5" s="92">
        <v>23.09</v>
      </c>
      <c r="L5" s="91">
        <v>15</v>
      </c>
      <c r="M5">
        <v>2</v>
      </c>
      <c r="N5" s="140" t="s">
        <v>77</v>
      </c>
      <c r="O5" s="140">
        <v>1</v>
      </c>
      <c r="P5" s="140">
        <v>1</v>
      </c>
      <c r="Q5" s="140"/>
      <c r="R5" s="140">
        <f>+L6+L127</f>
        <v>28</v>
      </c>
    </row>
    <row r="6" spans="1:19" x14ac:dyDescent="0.25">
      <c r="A6" s="63">
        <v>2</v>
      </c>
      <c r="B6" s="55"/>
      <c r="C6" s="76" t="s">
        <v>63</v>
      </c>
      <c r="D6" s="77">
        <v>44356</v>
      </c>
      <c r="E6" s="78"/>
      <c r="F6" s="79"/>
      <c r="G6" s="78"/>
      <c r="H6" s="80" t="s">
        <v>7</v>
      </c>
      <c r="I6" s="81" t="s">
        <v>80</v>
      </c>
      <c r="J6" s="132" t="s">
        <v>77</v>
      </c>
      <c r="K6" s="133">
        <v>26.41</v>
      </c>
      <c r="L6" s="132">
        <v>15</v>
      </c>
      <c r="M6">
        <v>3</v>
      </c>
      <c r="N6" s="137" t="s">
        <v>71</v>
      </c>
      <c r="O6" s="137">
        <v>1</v>
      </c>
      <c r="P6" s="137">
        <v>1</v>
      </c>
      <c r="Q6" s="137">
        <v>1</v>
      </c>
      <c r="R6" s="137">
        <f>+L11+L92+L119</f>
        <v>37</v>
      </c>
    </row>
    <row r="7" spans="1:19" x14ac:dyDescent="0.25">
      <c r="A7" s="5"/>
      <c r="B7" s="54"/>
      <c r="C7" s="40"/>
      <c r="D7" s="41"/>
      <c r="E7" s="42"/>
      <c r="F7" s="43"/>
      <c r="G7" s="42"/>
      <c r="H7" s="44"/>
      <c r="I7" s="45"/>
      <c r="J7" s="58" t="s">
        <v>68</v>
      </c>
      <c r="K7" s="57">
        <v>31.56</v>
      </c>
      <c r="L7" s="56">
        <v>14</v>
      </c>
      <c r="M7">
        <v>4</v>
      </c>
      <c r="N7" s="140" t="s">
        <v>144</v>
      </c>
      <c r="O7" s="140">
        <v>2</v>
      </c>
      <c r="P7" s="140">
        <v>2</v>
      </c>
      <c r="Q7" s="140"/>
      <c r="R7" s="140">
        <f>+L72+L90+L97+L105</f>
        <v>50</v>
      </c>
    </row>
    <row r="8" spans="1:19" x14ac:dyDescent="0.25">
      <c r="A8" s="5"/>
      <c r="B8" s="54"/>
      <c r="C8" s="40"/>
      <c r="D8" s="41"/>
      <c r="E8" s="42"/>
      <c r="F8" s="43"/>
      <c r="G8" s="42"/>
      <c r="H8" s="44"/>
      <c r="I8" s="45"/>
      <c r="J8" s="135" t="s">
        <v>69</v>
      </c>
      <c r="K8" s="136">
        <v>32.24</v>
      </c>
      <c r="L8" s="137">
        <v>15</v>
      </c>
      <c r="M8">
        <v>5</v>
      </c>
      <c r="N8" s="140" t="s">
        <v>149</v>
      </c>
      <c r="O8" s="140">
        <v>2</v>
      </c>
      <c r="P8" s="140"/>
      <c r="Q8" s="140"/>
      <c r="R8" s="140">
        <f>+L8+L24</f>
        <v>30</v>
      </c>
    </row>
    <row r="9" spans="1:19" x14ac:dyDescent="0.25">
      <c r="A9" s="5"/>
      <c r="B9" s="54"/>
      <c r="C9" s="40"/>
      <c r="D9" s="41"/>
      <c r="E9" s="42"/>
      <c r="F9" s="43"/>
      <c r="G9" s="42"/>
      <c r="H9" s="44"/>
      <c r="I9" s="45"/>
      <c r="J9" s="58" t="s">
        <v>79</v>
      </c>
      <c r="K9" s="57">
        <v>32.520000000000003</v>
      </c>
      <c r="L9" s="56">
        <v>14</v>
      </c>
      <c r="M9">
        <v>6</v>
      </c>
      <c r="N9" s="140" t="s">
        <v>78</v>
      </c>
      <c r="O9" s="140">
        <v>3</v>
      </c>
      <c r="P9" s="140">
        <v>1</v>
      </c>
      <c r="Q9" s="140"/>
      <c r="R9" s="140">
        <f>+L10+L70+L82+L107</f>
        <v>57</v>
      </c>
    </row>
    <row r="10" spans="1:19" x14ac:dyDescent="0.25">
      <c r="A10" s="5"/>
      <c r="B10" s="54"/>
      <c r="C10" s="46"/>
      <c r="D10" s="47"/>
      <c r="E10" s="48"/>
      <c r="F10" s="49"/>
      <c r="G10" s="48"/>
      <c r="H10" s="50"/>
      <c r="I10" s="51"/>
      <c r="J10" s="59" t="s">
        <v>78</v>
      </c>
      <c r="K10" s="60">
        <v>34.270000000000003</v>
      </c>
      <c r="L10" s="59">
        <v>13</v>
      </c>
      <c r="M10">
        <v>7</v>
      </c>
      <c r="N10" s="140" t="s">
        <v>70</v>
      </c>
      <c r="O10" s="140">
        <v>2</v>
      </c>
      <c r="P10" s="140">
        <v>2</v>
      </c>
      <c r="Q10" s="140"/>
      <c r="R10" s="140">
        <f>+L12+L28+L59+L96</f>
        <v>52</v>
      </c>
    </row>
    <row r="11" spans="1:19" x14ac:dyDescent="0.25">
      <c r="A11" s="5"/>
      <c r="B11" s="54"/>
      <c r="C11" s="34"/>
      <c r="D11" s="35"/>
      <c r="E11" s="36"/>
      <c r="F11" s="37"/>
      <c r="G11" s="36"/>
      <c r="H11" s="38"/>
      <c r="I11" s="39"/>
      <c r="J11" s="58" t="s">
        <v>71</v>
      </c>
      <c r="K11" s="57">
        <v>34.57</v>
      </c>
      <c r="L11" s="56">
        <v>12</v>
      </c>
      <c r="M11">
        <v>8</v>
      </c>
      <c r="N11" s="137" t="s">
        <v>91</v>
      </c>
      <c r="O11" s="137">
        <v>1</v>
      </c>
      <c r="P11" s="137">
        <v>2</v>
      </c>
      <c r="Q11" s="137">
        <v>1</v>
      </c>
      <c r="R11" s="137">
        <f>+L29+L52+L98+L123</f>
        <v>40</v>
      </c>
    </row>
    <row r="12" spans="1:19" x14ac:dyDescent="0.25">
      <c r="A12" s="5"/>
      <c r="B12" s="54"/>
      <c r="C12" s="46"/>
      <c r="D12" s="47"/>
      <c r="E12" s="48"/>
      <c r="F12" s="49"/>
      <c r="G12" s="48"/>
      <c r="H12" s="50"/>
      <c r="I12" s="51"/>
      <c r="J12" s="56" t="s">
        <v>70</v>
      </c>
      <c r="K12" s="57">
        <v>36.21</v>
      </c>
      <c r="L12" s="56">
        <v>13</v>
      </c>
      <c r="M12">
        <v>9</v>
      </c>
      <c r="N12" s="137" t="s">
        <v>131</v>
      </c>
      <c r="O12" s="137">
        <v>1</v>
      </c>
      <c r="P12" s="137">
        <v>1</v>
      </c>
      <c r="Q12" s="137">
        <v>1</v>
      </c>
      <c r="R12" s="137">
        <f>+L54+L83+L121</f>
        <v>39</v>
      </c>
      <c r="S12" s="237" t="s">
        <v>208</v>
      </c>
    </row>
    <row r="13" spans="1:19" ht="15.75" thickBot="1" x14ac:dyDescent="0.3">
      <c r="A13" s="66"/>
      <c r="B13" s="67"/>
      <c r="C13" s="68"/>
      <c r="D13" s="69"/>
      <c r="E13" s="70"/>
      <c r="F13" s="71"/>
      <c r="G13" s="70"/>
      <c r="H13" s="72"/>
      <c r="I13" s="73"/>
      <c r="J13" s="74" t="s">
        <v>67</v>
      </c>
      <c r="K13" s="75">
        <v>37.19</v>
      </c>
      <c r="L13" s="74">
        <v>12</v>
      </c>
      <c r="M13">
        <v>10</v>
      </c>
      <c r="N13" s="137" t="s">
        <v>68</v>
      </c>
      <c r="O13" s="137">
        <v>4</v>
      </c>
      <c r="P13" s="137">
        <v>5</v>
      </c>
      <c r="Q13" s="137">
        <v>3</v>
      </c>
      <c r="R13" s="137">
        <f>+L7+L14+L16+L22+L32+L39+L47+L69+L91+L99+L111+L126</f>
        <v>179</v>
      </c>
      <c r="S13" s="236" t="s">
        <v>206</v>
      </c>
    </row>
    <row r="14" spans="1:19" x14ac:dyDescent="0.25">
      <c r="A14" s="63">
        <v>3</v>
      </c>
      <c r="B14" s="55"/>
      <c r="C14" s="28" t="s">
        <v>22</v>
      </c>
      <c r="D14" s="29">
        <v>43994</v>
      </c>
      <c r="E14" s="30">
        <v>22.9</v>
      </c>
      <c r="F14" s="31" t="s">
        <v>50</v>
      </c>
      <c r="G14" s="30" t="s">
        <v>23</v>
      </c>
      <c r="H14" s="32" t="s">
        <v>6</v>
      </c>
      <c r="I14" s="33" t="s">
        <v>34</v>
      </c>
      <c r="J14" s="132" t="s">
        <v>68</v>
      </c>
      <c r="K14" s="133" t="s">
        <v>81</v>
      </c>
      <c r="L14" s="132">
        <v>15</v>
      </c>
      <c r="M14">
        <v>11</v>
      </c>
      <c r="N14" s="137" t="s">
        <v>111</v>
      </c>
      <c r="O14" s="137">
        <v>1</v>
      </c>
      <c r="P14" s="137">
        <v>3</v>
      </c>
      <c r="Q14" s="137">
        <v>2</v>
      </c>
      <c r="R14" s="137">
        <f>+L49+L64+L84+L95+L101+L114</f>
        <v>91</v>
      </c>
    </row>
    <row r="15" spans="1:19" ht="15.75" thickBot="1" x14ac:dyDescent="0.3">
      <c r="A15" s="66"/>
      <c r="B15" s="84"/>
      <c r="C15" s="208"/>
      <c r="D15" s="209"/>
      <c r="E15" s="214"/>
      <c r="F15" s="215"/>
      <c r="G15" s="214"/>
      <c r="H15" s="216"/>
      <c r="I15" s="99"/>
      <c r="J15" s="91" t="s">
        <v>83</v>
      </c>
      <c r="K15" s="92" t="s">
        <v>82</v>
      </c>
      <c r="L15" s="91">
        <v>14</v>
      </c>
      <c r="M15">
        <v>12</v>
      </c>
      <c r="N15" s="140" t="s">
        <v>119</v>
      </c>
      <c r="O15" s="140">
        <v>1</v>
      </c>
      <c r="P15" s="140"/>
      <c r="Q15" s="140"/>
      <c r="R15" s="140">
        <f>+L30</f>
        <v>10</v>
      </c>
    </row>
    <row r="16" spans="1:19" x14ac:dyDescent="0.25">
      <c r="A16" s="63">
        <v>4</v>
      </c>
      <c r="B16" s="55"/>
      <c r="C16" s="93" t="s">
        <v>26</v>
      </c>
      <c r="D16" s="94">
        <v>44367</v>
      </c>
      <c r="E16" s="95">
        <v>1.4</v>
      </c>
      <c r="F16" s="96" t="s">
        <v>51</v>
      </c>
      <c r="G16" s="95" t="s">
        <v>23</v>
      </c>
      <c r="H16" s="97" t="s">
        <v>7</v>
      </c>
      <c r="I16" s="98" t="s">
        <v>39</v>
      </c>
      <c r="J16" s="82" t="s">
        <v>68</v>
      </c>
      <c r="K16" s="83">
        <v>14.47</v>
      </c>
      <c r="L16" s="82">
        <v>15</v>
      </c>
      <c r="M16">
        <v>13</v>
      </c>
      <c r="N16" s="140" t="s">
        <v>137</v>
      </c>
      <c r="O16" s="140"/>
      <c r="P16" s="140">
        <v>2</v>
      </c>
      <c r="Q16" s="140">
        <v>4</v>
      </c>
      <c r="R16" s="140">
        <f>+L67+L74+L78+L100+L106+L112</f>
        <v>95</v>
      </c>
    </row>
    <row r="17" spans="1:19" ht="15.75" thickBot="1" x14ac:dyDescent="0.3">
      <c r="A17" s="5"/>
      <c r="B17" s="84"/>
      <c r="C17" s="208"/>
      <c r="D17" s="209"/>
      <c r="E17" s="214"/>
      <c r="F17" s="215"/>
      <c r="G17" s="214"/>
      <c r="H17" s="216"/>
      <c r="I17" s="106"/>
      <c r="J17" s="74" t="s">
        <v>67</v>
      </c>
      <c r="K17" s="75">
        <v>22.43</v>
      </c>
      <c r="L17" s="74">
        <v>15</v>
      </c>
      <c r="M17">
        <v>14</v>
      </c>
      <c r="N17" s="140" t="s">
        <v>110</v>
      </c>
      <c r="O17" s="140"/>
      <c r="P17" s="140">
        <v>2</v>
      </c>
      <c r="Q17" s="140">
        <v>2</v>
      </c>
      <c r="R17" s="140">
        <f>+L46+L56+L66+L109</f>
        <v>59</v>
      </c>
    </row>
    <row r="18" spans="1:19" x14ac:dyDescent="0.25">
      <c r="A18" s="5">
        <v>5</v>
      </c>
      <c r="B18" s="55"/>
      <c r="C18" s="100" t="s">
        <v>42</v>
      </c>
      <c r="D18" s="101">
        <v>44388</v>
      </c>
      <c r="E18" s="102">
        <v>6.2</v>
      </c>
      <c r="F18" s="103"/>
      <c r="G18" s="102"/>
      <c r="H18" s="104" t="s">
        <v>29</v>
      </c>
      <c r="I18" s="105"/>
      <c r="J18" s="132" t="s">
        <v>84</v>
      </c>
      <c r="K18" s="133">
        <v>48.22</v>
      </c>
      <c r="L18" s="132">
        <v>15</v>
      </c>
      <c r="M18">
        <v>15</v>
      </c>
      <c r="N18" s="192" t="s">
        <v>181</v>
      </c>
      <c r="O18" s="140"/>
      <c r="P18" s="140">
        <v>1</v>
      </c>
      <c r="Q18" s="140"/>
      <c r="R18" s="140">
        <v>14</v>
      </c>
    </row>
    <row r="19" spans="1:19" x14ac:dyDescent="0.25">
      <c r="A19" s="5"/>
      <c r="B19" s="7"/>
      <c r="C19" s="204"/>
      <c r="D19" s="229"/>
      <c r="E19" s="230"/>
      <c r="F19" s="231"/>
      <c r="G19" s="230"/>
      <c r="H19" s="206"/>
      <c r="I19" s="15"/>
      <c r="J19" s="61" t="s">
        <v>67</v>
      </c>
      <c r="K19" s="62">
        <v>57.55</v>
      </c>
      <c r="L19" s="61">
        <v>15</v>
      </c>
      <c r="M19">
        <v>16</v>
      </c>
      <c r="N19" s="140" t="s">
        <v>120</v>
      </c>
      <c r="O19" s="140">
        <v>1</v>
      </c>
      <c r="P19" s="140">
        <v>1</v>
      </c>
      <c r="Q19" s="140"/>
      <c r="R19" s="140">
        <f>+L25+L128</f>
        <v>24</v>
      </c>
    </row>
    <row r="20" spans="1:19" ht="15.75" thickBot="1" x14ac:dyDescent="0.3">
      <c r="A20" s="66"/>
      <c r="B20" s="84"/>
      <c r="C20" s="208"/>
      <c r="D20" s="232"/>
      <c r="E20" s="233"/>
      <c r="F20" s="234"/>
      <c r="G20" s="233"/>
      <c r="H20" s="210"/>
      <c r="I20" s="111"/>
      <c r="J20" s="91" t="s">
        <v>85</v>
      </c>
      <c r="K20" s="92" t="s">
        <v>86</v>
      </c>
      <c r="L20" s="91">
        <v>14</v>
      </c>
      <c r="M20">
        <v>17</v>
      </c>
      <c r="N20" s="140" t="s">
        <v>148</v>
      </c>
      <c r="O20" s="140">
        <v>1</v>
      </c>
      <c r="P20" s="140">
        <v>2</v>
      </c>
      <c r="Q20" s="140"/>
      <c r="R20" s="140">
        <f>+L73+L93+L129</f>
        <v>39</v>
      </c>
    </row>
    <row r="21" spans="1:19" x14ac:dyDescent="0.25">
      <c r="A21" s="63">
        <v>6</v>
      </c>
      <c r="B21" s="55"/>
      <c r="C21" s="107" t="s">
        <v>12</v>
      </c>
      <c r="D21" s="108">
        <v>44391</v>
      </c>
      <c r="E21" s="109">
        <v>2.8</v>
      </c>
      <c r="F21" s="110">
        <v>210</v>
      </c>
      <c r="G21" s="109" t="s">
        <v>23</v>
      </c>
      <c r="H21" s="107" t="s">
        <v>57</v>
      </c>
      <c r="I21" s="105"/>
      <c r="J21" s="138" t="s">
        <v>87</v>
      </c>
      <c r="K21" s="133">
        <v>21.15</v>
      </c>
      <c r="L21" s="132">
        <v>15</v>
      </c>
      <c r="M21">
        <v>18</v>
      </c>
      <c r="N21" s="137" t="s">
        <v>95</v>
      </c>
      <c r="O21" s="137">
        <v>1</v>
      </c>
      <c r="P21" s="137">
        <v>2</v>
      </c>
      <c r="Q21" s="137">
        <v>2</v>
      </c>
      <c r="R21" s="137">
        <f>+L35+L44+L85+L104+L118</f>
        <v>70</v>
      </c>
    </row>
    <row r="22" spans="1:19" x14ac:dyDescent="0.25">
      <c r="A22" s="5"/>
      <c r="B22" s="7"/>
      <c r="C22" s="195"/>
      <c r="D22" s="196"/>
      <c r="E22" s="212"/>
      <c r="F22" s="213"/>
      <c r="G22" s="212"/>
      <c r="H22" s="195"/>
      <c r="I22" s="15"/>
      <c r="J22" s="56" t="s">
        <v>68</v>
      </c>
      <c r="K22" s="57">
        <v>25.09</v>
      </c>
      <c r="L22" s="56">
        <v>14</v>
      </c>
      <c r="M22">
        <v>19</v>
      </c>
      <c r="N22" s="137" t="s">
        <v>118</v>
      </c>
      <c r="O22" s="137">
        <v>2</v>
      </c>
      <c r="P22" s="137">
        <v>4</v>
      </c>
      <c r="Q22" s="137">
        <v>4</v>
      </c>
      <c r="R22" s="137">
        <f>+L27+L34+L45+L50+L58+L65+L80+L86+L94+L103+L116</f>
        <v>155</v>
      </c>
      <c r="S22" s="193" t="s">
        <v>204</v>
      </c>
    </row>
    <row r="23" spans="1:19" x14ac:dyDescent="0.25">
      <c r="A23" s="5"/>
      <c r="B23" s="7"/>
      <c r="C23" s="195"/>
      <c r="D23" s="196"/>
      <c r="E23" s="212"/>
      <c r="F23" s="213"/>
      <c r="G23" s="212"/>
      <c r="H23" s="195"/>
      <c r="I23" s="15"/>
      <c r="J23" s="56" t="s">
        <v>84</v>
      </c>
      <c r="K23" s="57">
        <v>25.25</v>
      </c>
      <c r="L23" s="56">
        <v>13</v>
      </c>
      <c r="M23">
        <v>20</v>
      </c>
      <c r="N23" s="140" t="s">
        <v>85</v>
      </c>
      <c r="O23" s="140"/>
      <c r="P23" s="140">
        <v>1</v>
      </c>
      <c r="Q23" s="140"/>
      <c r="R23" s="140">
        <f>+L20</f>
        <v>14</v>
      </c>
    </row>
    <row r="24" spans="1:19" x14ac:dyDescent="0.25">
      <c r="A24" s="5"/>
      <c r="B24" s="7"/>
      <c r="C24" s="195"/>
      <c r="D24" s="196"/>
      <c r="E24" s="212"/>
      <c r="F24" s="213"/>
      <c r="G24" s="212"/>
      <c r="H24" s="195"/>
      <c r="I24" s="15"/>
      <c r="J24" s="137" t="s">
        <v>69</v>
      </c>
      <c r="K24" s="136">
        <v>25.46</v>
      </c>
      <c r="L24" s="137">
        <v>15</v>
      </c>
      <c r="M24">
        <v>21</v>
      </c>
      <c r="N24" s="140" t="s">
        <v>83</v>
      </c>
      <c r="O24" s="140"/>
      <c r="P24" s="140"/>
      <c r="Q24" s="140">
        <v>4</v>
      </c>
      <c r="R24" s="140">
        <f>+L15+L41+L78+L113</f>
        <v>54</v>
      </c>
    </row>
    <row r="25" spans="1:19" x14ac:dyDescent="0.25">
      <c r="A25" s="5"/>
      <c r="B25" s="7"/>
      <c r="C25" s="195"/>
      <c r="D25" s="196"/>
      <c r="E25" s="212"/>
      <c r="F25" s="213"/>
      <c r="G25" s="212"/>
      <c r="H25" s="195"/>
      <c r="I25" s="15"/>
      <c r="J25" s="56" t="s">
        <v>88</v>
      </c>
      <c r="K25" s="57">
        <v>25.54</v>
      </c>
      <c r="L25" s="56">
        <v>12</v>
      </c>
      <c r="M25">
        <v>22</v>
      </c>
      <c r="N25" s="192" t="s">
        <v>202</v>
      </c>
      <c r="O25" s="193"/>
      <c r="P25" s="193"/>
      <c r="Q25" s="192">
        <v>1</v>
      </c>
      <c r="R25" s="193">
        <f>+L124</f>
        <v>9</v>
      </c>
    </row>
    <row r="26" spans="1:19" x14ac:dyDescent="0.25">
      <c r="A26" s="5"/>
      <c r="B26" s="7"/>
      <c r="C26" s="195"/>
      <c r="D26" s="196"/>
      <c r="E26" s="212"/>
      <c r="F26" s="213"/>
      <c r="G26" s="212"/>
      <c r="H26" s="195"/>
      <c r="I26" s="15"/>
      <c r="J26" s="56" t="s">
        <v>89</v>
      </c>
      <c r="K26" s="57">
        <v>26.27</v>
      </c>
      <c r="L26" s="56">
        <v>14</v>
      </c>
      <c r="M26">
        <v>23</v>
      </c>
      <c r="N26" s="137" t="s">
        <v>79</v>
      </c>
      <c r="O26" s="137">
        <v>1</v>
      </c>
      <c r="P26" s="137">
        <v>3</v>
      </c>
      <c r="Q26" s="137">
        <v>3</v>
      </c>
      <c r="R26" s="137">
        <f>+L9+L36+L42+L51+L76+L102+L115</f>
        <v>99</v>
      </c>
      <c r="S26" s="237" t="s">
        <v>205</v>
      </c>
    </row>
    <row r="27" spans="1:19" x14ac:dyDescent="0.25">
      <c r="A27" s="5"/>
      <c r="B27" s="7"/>
      <c r="C27" s="195"/>
      <c r="D27" s="196"/>
      <c r="E27" s="212"/>
      <c r="F27" s="213"/>
      <c r="G27" s="212"/>
      <c r="H27" s="195"/>
      <c r="I27" s="15"/>
      <c r="J27" s="56" t="s">
        <v>90</v>
      </c>
      <c r="K27" s="57">
        <v>27.37</v>
      </c>
      <c r="L27" s="56">
        <v>13</v>
      </c>
      <c r="M27">
        <v>24</v>
      </c>
      <c r="N27" s="140" t="s">
        <v>93</v>
      </c>
      <c r="O27" s="140"/>
      <c r="P27" s="140">
        <v>1</v>
      </c>
      <c r="Q27" s="140">
        <v>2</v>
      </c>
      <c r="R27" s="140">
        <f>+L33+L43+L75</f>
        <v>41</v>
      </c>
    </row>
    <row r="28" spans="1:19" x14ac:dyDescent="0.25">
      <c r="A28" s="5"/>
      <c r="B28" s="7"/>
      <c r="C28" s="195"/>
      <c r="D28" s="196"/>
      <c r="E28" s="212"/>
      <c r="F28" s="213"/>
      <c r="G28" s="212"/>
      <c r="H28" s="195"/>
      <c r="I28" s="15"/>
      <c r="J28" s="56" t="s">
        <v>70</v>
      </c>
      <c r="K28" s="57">
        <v>28.06</v>
      </c>
      <c r="L28" s="56">
        <v>12</v>
      </c>
      <c r="M28">
        <v>25</v>
      </c>
      <c r="N28" s="140" t="s">
        <v>84</v>
      </c>
      <c r="O28" s="140">
        <v>1</v>
      </c>
      <c r="P28" s="140">
        <v>2</v>
      </c>
      <c r="Q28" s="140"/>
      <c r="R28" s="140">
        <f>+L18+L23+L57+L62</f>
        <v>56</v>
      </c>
    </row>
    <row r="29" spans="1:19" x14ac:dyDescent="0.25">
      <c r="A29" s="5"/>
      <c r="B29" s="7"/>
      <c r="C29" s="195"/>
      <c r="D29" s="196"/>
      <c r="E29" s="212"/>
      <c r="F29" s="213"/>
      <c r="G29" s="212"/>
      <c r="H29" s="195"/>
      <c r="I29" s="15"/>
      <c r="J29" s="56" t="s">
        <v>91</v>
      </c>
      <c r="K29" s="57">
        <v>28.33</v>
      </c>
      <c r="L29" s="56">
        <v>11</v>
      </c>
      <c r="M29">
        <v>26</v>
      </c>
      <c r="N29" s="140" t="s">
        <v>89</v>
      </c>
      <c r="O29" s="140">
        <v>1</v>
      </c>
      <c r="P29" s="140">
        <v>1</v>
      </c>
      <c r="Q29" s="140"/>
      <c r="R29" s="140">
        <f>+L26+L48</f>
        <v>29</v>
      </c>
    </row>
    <row r="30" spans="1:19" x14ac:dyDescent="0.25">
      <c r="A30" s="5"/>
      <c r="B30" s="7"/>
      <c r="C30" s="195"/>
      <c r="D30" s="196"/>
      <c r="E30" s="212"/>
      <c r="F30" s="213"/>
      <c r="G30" s="212"/>
      <c r="H30" s="195"/>
      <c r="I30" s="15"/>
      <c r="J30" s="56" t="s">
        <v>92</v>
      </c>
      <c r="K30" s="57">
        <v>30.03</v>
      </c>
      <c r="L30" s="56">
        <v>10</v>
      </c>
      <c r="M30">
        <v>27</v>
      </c>
      <c r="N30" s="140" t="s">
        <v>200</v>
      </c>
      <c r="O30" s="140"/>
      <c r="P30" s="140"/>
      <c r="Q30" s="140">
        <v>1</v>
      </c>
      <c r="R30" s="140">
        <f>+L117</f>
        <v>11</v>
      </c>
    </row>
    <row r="31" spans="1:19" ht="15.75" thickBot="1" x14ac:dyDescent="0.3">
      <c r="A31" s="66"/>
      <c r="B31" s="84"/>
      <c r="C31" s="216"/>
      <c r="D31" s="228"/>
      <c r="E31" s="214"/>
      <c r="F31" s="215"/>
      <c r="G31" s="214"/>
      <c r="H31" s="216"/>
      <c r="I31" s="111"/>
      <c r="J31" s="74" t="s">
        <v>67</v>
      </c>
      <c r="K31" s="75">
        <v>31</v>
      </c>
      <c r="L31" s="74">
        <v>9</v>
      </c>
      <c r="M31">
        <v>28</v>
      </c>
      <c r="N31" s="140" t="s">
        <v>165</v>
      </c>
      <c r="O31" s="140">
        <v>1</v>
      </c>
      <c r="P31" s="140"/>
      <c r="Q31" s="140"/>
      <c r="R31" s="140">
        <f>+L89</f>
        <v>11</v>
      </c>
    </row>
    <row r="32" spans="1:19" x14ac:dyDescent="0.25">
      <c r="A32" s="63">
        <v>7</v>
      </c>
      <c r="B32" s="55"/>
      <c r="C32" s="100" t="s">
        <v>24</v>
      </c>
      <c r="D32" s="112">
        <v>44029</v>
      </c>
      <c r="E32" s="113">
        <v>6.8</v>
      </c>
      <c r="F32" s="114">
        <v>600</v>
      </c>
      <c r="G32" s="113" t="s">
        <v>23</v>
      </c>
      <c r="H32" s="115" t="s">
        <v>5</v>
      </c>
      <c r="I32" s="116" t="s">
        <v>132</v>
      </c>
      <c r="J32" s="132" t="s">
        <v>68</v>
      </c>
      <c r="K32" s="133" t="s">
        <v>96</v>
      </c>
      <c r="L32" s="132">
        <v>15</v>
      </c>
      <c r="M32">
        <v>29</v>
      </c>
      <c r="N32" s="140" t="s">
        <v>150</v>
      </c>
      <c r="O32" s="140"/>
      <c r="P32" s="140"/>
      <c r="Q32" s="140">
        <v>1</v>
      </c>
      <c r="R32" s="140">
        <f>+L77</f>
        <v>13</v>
      </c>
    </row>
    <row r="33" spans="1:19" x14ac:dyDescent="0.25">
      <c r="A33" s="63"/>
      <c r="B33" s="55"/>
      <c r="C33" s="223"/>
      <c r="D33" s="224"/>
      <c r="E33" s="225"/>
      <c r="F33" s="226"/>
      <c r="G33" s="225"/>
      <c r="H33" s="227"/>
      <c r="I33" s="116"/>
      <c r="J33" s="64" t="s">
        <v>93</v>
      </c>
      <c r="K33" s="65" t="s">
        <v>97</v>
      </c>
      <c r="L33" s="64">
        <v>14</v>
      </c>
      <c r="M33">
        <v>30</v>
      </c>
      <c r="N33" s="137" t="s">
        <v>87</v>
      </c>
      <c r="O33" s="137">
        <v>1</v>
      </c>
      <c r="P33" s="137">
        <v>2</v>
      </c>
      <c r="Q33" s="137">
        <v>2</v>
      </c>
      <c r="R33" s="137">
        <f>+L21+L40+L55+L110+L125</f>
        <v>73</v>
      </c>
      <c r="S33" s="193" t="s">
        <v>207</v>
      </c>
    </row>
    <row r="34" spans="1:19" x14ac:dyDescent="0.25">
      <c r="A34" s="63"/>
      <c r="B34" s="55"/>
      <c r="C34" s="223"/>
      <c r="D34" s="224"/>
      <c r="E34" s="225"/>
      <c r="F34" s="226"/>
      <c r="G34" s="225"/>
      <c r="H34" s="227"/>
      <c r="I34" s="116"/>
      <c r="J34" s="132" t="s">
        <v>94</v>
      </c>
      <c r="K34" s="133" t="s">
        <v>98</v>
      </c>
      <c r="L34" s="132">
        <v>15</v>
      </c>
      <c r="N34" s="5"/>
      <c r="O34" s="5"/>
      <c r="P34" s="5"/>
      <c r="Q34" s="5"/>
      <c r="R34" s="5"/>
    </row>
    <row r="35" spans="1:19" x14ac:dyDescent="0.25">
      <c r="A35" s="63"/>
      <c r="B35" s="55"/>
      <c r="C35" s="223"/>
      <c r="D35" s="224"/>
      <c r="E35" s="225"/>
      <c r="F35" s="226"/>
      <c r="G35" s="225"/>
      <c r="H35" s="227"/>
      <c r="I35" s="116"/>
      <c r="J35" s="132" t="s">
        <v>95</v>
      </c>
      <c r="K35" s="133" t="s">
        <v>98</v>
      </c>
      <c r="L35" s="132">
        <v>15</v>
      </c>
      <c r="N35" s="5"/>
      <c r="O35" s="5"/>
      <c r="P35" s="5"/>
      <c r="Q35" s="5"/>
      <c r="R35" s="5"/>
    </row>
    <row r="36" spans="1:19" x14ac:dyDescent="0.25">
      <c r="A36" s="63"/>
      <c r="B36" s="55"/>
      <c r="C36" s="223"/>
      <c r="D36" s="224"/>
      <c r="E36" s="225"/>
      <c r="F36" s="226"/>
      <c r="G36" s="225"/>
      <c r="H36" s="227"/>
      <c r="I36" s="116"/>
      <c r="J36" s="64" t="s">
        <v>79</v>
      </c>
      <c r="K36" s="65" t="s">
        <v>99</v>
      </c>
      <c r="L36" s="64">
        <v>13</v>
      </c>
      <c r="N36" s="5"/>
      <c r="O36" s="5"/>
      <c r="P36" s="5"/>
      <c r="Q36" s="5"/>
      <c r="R36" s="5"/>
    </row>
    <row r="37" spans="1:19" ht="15.75" thickBot="1" x14ac:dyDescent="0.3">
      <c r="A37" s="66"/>
      <c r="B37" s="84"/>
      <c r="C37" s="208"/>
      <c r="D37" s="209"/>
      <c r="E37" s="214"/>
      <c r="F37" s="215"/>
      <c r="G37" s="214"/>
      <c r="H37" s="216"/>
      <c r="I37" s="117"/>
      <c r="J37" s="91" t="s">
        <v>67</v>
      </c>
      <c r="K37" s="92" t="s">
        <v>100</v>
      </c>
      <c r="L37" s="91">
        <v>12</v>
      </c>
      <c r="N37" s="5"/>
      <c r="O37" s="5"/>
      <c r="P37" s="5"/>
      <c r="Q37" s="5"/>
      <c r="R37" s="5"/>
    </row>
    <row r="38" spans="1:19" ht="15.75" thickBot="1" x14ac:dyDescent="0.3">
      <c r="A38" s="118">
        <v>8</v>
      </c>
      <c r="B38" s="119"/>
      <c r="C38" s="120" t="s">
        <v>20</v>
      </c>
      <c r="D38" s="121">
        <v>44395</v>
      </c>
      <c r="E38" s="122">
        <v>2.6</v>
      </c>
      <c r="F38" s="123">
        <v>274</v>
      </c>
      <c r="G38" s="122" t="s">
        <v>23</v>
      </c>
      <c r="H38" s="124" t="s">
        <v>7</v>
      </c>
      <c r="I38" s="125" t="s">
        <v>28</v>
      </c>
      <c r="J38" s="126" t="s">
        <v>67</v>
      </c>
      <c r="K38" s="127">
        <v>40.159999999999997</v>
      </c>
      <c r="L38" s="126">
        <v>15</v>
      </c>
      <c r="N38" s="5"/>
      <c r="O38" s="5"/>
      <c r="P38" s="5"/>
      <c r="Q38" s="5"/>
      <c r="R38" s="5"/>
    </row>
    <row r="39" spans="1:19" x14ac:dyDescent="0.25">
      <c r="A39" s="63">
        <v>9</v>
      </c>
      <c r="B39" s="55"/>
      <c r="C39" s="28" t="s">
        <v>35</v>
      </c>
      <c r="D39" s="29">
        <v>44402</v>
      </c>
      <c r="E39" s="30">
        <v>17.7</v>
      </c>
      <c r="F39" s="31">
        <v>1315</v>
      </c>
      <c r="G39" s="30" t="s">
        <v>23</v>
      </c>
      <c r="H39" s="32" t="s">
        <v>6</v>
      </c>
      <c r="I39" s="98" t="s">
        <v>109</v>
      </c>
      <c r="J39" s="132" t="s">
        <v>68</v>
      </c>
      <c r="K39" s="133" t="s">
        <v>102</v>
      </c>
      <c r="L39" s="132">
        <v>15</v>
      </c>
      <c r="N39" s="5"/>
      <c r="O39" s="5"/>
      <c r="P39" s="5"/>
      <c r="Q39" s="5"/>
      <c r="R39" s="5"/>
    </row>
    <row r="40" spans="1:19" x14ac:dyDescent="0.25">
      <c r="A40" s="63"/>
      <c r="B40" s="55"/>
      <c r="C40" s="223"/>
      <c r="D40" s="224"/>
      <c r="E40" s="225"/>
      <c r="F40" s="226"/>
      <c r="G40" s="225"/>
      <c r="H40" s="227"/>
      <c r="I40" s="98"/>
      <c r="J40" s="64" t="s">
        <v>87</v>
      </c>
      <c r="K40" s="65" t="s">
        <v>103</v>
      </c>
      <c r="L40" s="64">
        <v>14</v>
      </c>
      <c r="N40" s="5"/>
      <c r="O40" s="5"/>
      <c r="P40" s="5"/>
      <c r="Q40" s="5"/>
      <c r="R40" s="5"/>
    </row>
    <row r="41" spans="1:19" x14ac:dyDescent="0.25">
      <c r="A41" s="63"/>
      <c r="B41" s="55"/>
      <c r="C41" s="223"/>
      <c r="D41" s="224"/>
      <c r="E41" s="225"/>
      <c r="F41" s="226"/>
      <c r="G41" s="225"/>
      <c r="H41" s="227"/>
      <c r="I41" s="98"/>
      <c r="J41" s="64" t="s">
        <v>83</v>
      </c>
      <c r="K41" s="65" t="s">
        <v>104</v>
      </c>
      <c r="L41" s="64">
        <v>13</v>
      </c>
      <c r="N41" s="5"/>
      <c r="O41" s="5"/>
      <c r="P41" s="5"/>
      <c r="Q41" s="5"/>
      <c r="R41" s="5"/>
    </row>
    <row r="42" spans="1:19" x14ac:dyDescent="0.25">
      <c r="A42" s="63"/>
      <c r="B42" s="55"/>
      <c r="C42" s="223"/>
      <c r="D42" s="224"/>
      <c r="E42" s="225"/>
      <c r="F42" s="226"/>
      <c r="G42" s="225"/>
      <c r="H42" s="227"/>
      <c r="I42" s="98"/>
      <c r="J42" s="132" t="s">
        <v>79</v>
      </c>
      <c r="K42" s="133" t="s">
        <v>106</v>
      </c>
      <c r="L42" s="132">
        <v>15</v>
      </c>
      <c r="N42" s="5"/>
      <c r="O42" s="5"/>
      <c r="P42" s="5"/>
      <c r="Q42" s="5"/>
      <c r="R42" s="5"/>
    </row>
    <row r="43" spans="1:19" x14ac:dyDescent="0.25">
      <c r="A43" s="63"/>
      <c r="B43" s="55"/>
      <c r="C43" s="223"/>
      <c r="D43" s="224"/>
      <c r="E43" s="225"/>
      <c r="F43" s="226"/>
      <c r="G43" s="225"/>
      <c r="H43" s="227"/>
      <c r="I43" s="98"/>
      <c r="J43" s="64" t="s">
        <v>93</v>
      </c>
      <c r="K43" s="65" t="s">
        <v>107</v>
      </c>
      <c r="L43" s="64">
        <v>12</v>
      </c>
      <c r="N43" s="5"/>
      <c r="O43" s="5"/>
      <c r="P43" s="5"/>
      <c r="Q43" s="5"/>
      <c r="R43" s="5"/>
    </row>
    <row r="44" spans="1:19" x14ac:dyDescent="0.25">
      <c r="A44" s="63"/>
      <c r="B44" s="55"/>
      <c r="C44" s="223"/>
      <c r="D44" s="224"/>
      <c r="E44" s="225"/>
      <c r="F44" s="226"/>
      <c r="G44" s="225"/>
      <c r="H44" s="227"/>
      <c r="I44" s="98"/>
      <c r="J44" s="64" t="s">
        <v>101</v>
      </c>
      <c r="K44" s="65" t="s">
        <v>105</v>
      </c>
      <c r="L44" s="64">
        <v>14</v>
      </c>
      <c r="N44" s="5"/>
      <c r="O44" s="5"/>
      <c r="P44" s="5"/>
      <c r="Q44" s="5"/>
      <c r="R44" s="5"/>
    </row>
    <row r="45" spans="1:19" ht="15.75" thickBot="1" x14ac:dyDescent="0.3">
      <c r="A45" s="66"/>
      <c r="B45" s="84"/>
      <c r="C45" s="208"/>
      <c r="D45" s="209"/>
      <c r="E45" s="214"/>
      <c r="F45" s="215"/>
      <c r="G45" s="214"/>
      <c r="H45" s="216"/>
      <c r="I45" s="106"/>
      <c r="J45" s="91" t="s">
        <v>90</v>
      </c>
      <c r="K45" s="92" t="s">
        <v>108</v>
      </c>
      <c r="L45" s="91">
        <v>14</v>
      </c>
      <c r="N45" s="5"/>
      <c r="O45" s="5"/>
      <c r="P45" s="5"/>
      <c r="Q45" s="5"/>
      <c r="R45" s="5"/>
    </row>
    <row r="46" spans="1:19" x14ac:dyDescent="0.25">
      <c r="A46" s="63">
        <v>10</v>
      </c>
      <c r="B46" s="55"/>
      <c r="C46" s="128" t="s">
        <v>37</v>
      </c>
      <c r="D46" s="129">
        <v>44406</v>
      </c>
      <c r="E46" s="130">
        <v>7</v>
      </c>
      <c r="F46" s="131">
        <v>335</v>
      </c>
      <c r="G46" s="130" t="s">
        <v>23</v>
      </c>
      <c r="H46" s="128" t="s">
        <v>56</v>
      </c>
      <c r="I46" s="98"/>
      <c r="J46" s="82" t="s">
        <v>110</v>
      </c>
      <c r="K46" s="83">
        <v>53.19</v>
      </c>
      <c r="L46" s="82">
        <v>15</v>
      </c>
      <c r="N46" s="5"/>
      <c r="O46" s="5"/>
      <c r="P46" s="5"/>
      <c r="Q46" s="5"/>
      <c r="R46" s="5"/>
    </row>
    <row r="47" spans="1:19" x14ac:dyDescent="0.25">
      <c r="A47" s="63"/>
      <c r="B47" s="55"/>
      <c r="C47" s="201"/>
      <c r="D47" s="202"/>
      <c r="E47" s="217"/>
      <c r="F47" s="218"/>
      <c r="G47" s="217"/>
      <c r="H47" s="201"/>
      <c r="I47" s="98"/>
      <c r="J47" s="82" t="s">
        <v>68</v>
      </c>
      <c r="K47" s="83">
        <v>56.26</v>
      </c>
      <c r="L47" s="82">
        <v>14</v>
      </c>
      <c r="N47" s="5"/>
      <c r="O47" s="5"/>
      <c r="P47" s="5"/>
      <c r="Q47" s="5"/>
      <c r="R47" s="5"/>
    </row>
    <row r="48" spans="1:19" x14ac:dyDescent="0.25">
      <c r="A48" s="63"/>
      <c r="B48" s="55"/>
      <c r="C48" s="201"/>
      <c r="D48" s="202"/>
      <c r="E48" s="217"/>
      <c r="F48" s="218"/>
      <c r="G48" s="217"/>
      <c r="H48" s="201"/>
      <c r="I48" s="98"/>
      <c r="J48" s="82" t="s">
        <v>89</v>
      </c>
      <c r="K48" s="83" t="s">
        <v>112</v>
      </c>
      <c r="L48" s="82">
        <v>15</v>
      </c>
      <c r="N48" s="5"/>
      <c r="O48" s="5"/>
      <c r="P48" s="5"/>
      <c r="Q48" s="5"/>
      <c r="R48" s="5"/>
    </row>
    <row r="49" spans="1:18" x14ac:dyDescent="0.25">
      <c r="A49" s="63"/>
      <c r="B49" s="55"/>
      <c r="C49" s="201"/>
      <c r="D49" s="202"/>
      <c r="E49" s="217"/>
      <c r="F49" s="218"/>
      <c r="G49" s="217"/>
      <c r="H49" s="201"/>
      <c r="I49" s="98"/>
      <c r="J49" s="82" t="s">
        <v>111</v>
      </c>
      <c r="K49" s="83" t="s">
        <v>113</v>
      </c>
      <c r="L49" s="82">
        <v>14</v>
      </c>
      <c r="N49" s="5"/>
      <c r="O49" s="5"/>
      <c r="P49" s="5"/>
      <c r="Q49" s="5"/>
      <c r="R49" s="5"/>
    </row>
    <row r="50" spans="1:18" x14ac:dyDescent="0.25">
      <c r="A50" s="63"/>
      <c r="B50" s="55"/>
      <c r="C50" s="201"/>
      <c r="D50" s="202"/>
      <c r="E50" s="217"/>
      <c r="F50" s="218"/>
      <c r="G50" s="217"/>
      <c r="H50" s="201"/>
      <c r="I50" s="98"/>
      <c r="J50" s="82" t="s">
        <v>90</v>
      </c>
      <c r="K50" s="139" t="s">
        <v>117</v>
      </c>
      <c r="L50" s="82">
        <v>13</v>
      </c>
      <c r="N50" s="5"/>
      <c r="O50" s="5"/>
      <c r="P50" s="5"/>
      <c r="Q50" s="5"/>
      <c r="R50" s="5"/>
    </row>
    <row r="51" spans="1:18" x14ac:dyDescent="0.25">
      <c r="A51" s="63"/>
      <c r="B51" s="55"/>
      <c r="C51" s="201"/>
      <c r="D51" s="202"/>
      <c r="E51" s="217"/>
      <c r="F51" s="218"/>
      <c r="G51" s="217"/>
      <c r="H51" s="201"/>
      <c r="I51" s="98"/>
      <c r="J51" s="82" t="s">
        <v>79</v>
      </c>
      <c r="K51" s="83" t="s">
        <v>114</v>
      </c>
      <c r="L51" s="82">
        <v>12</v>
      </c>
      <c r="N51" s="5"/>
      <c r="O51" s="5"/>
      <c r="P51" s="5"/>
      <c r="Q51" s="5"/>
      <c r="R51" s="5"/>
    </row>
    <row r="52" spans="1:18" x14ac:dyDescent="0.25">
      <c r="A52" s="63"/>
      <c r="B52" s="55"/>
      <c r="C52" s="201"/>
      <c r="D52" s="202"/>
      <c r="E52" s="217"/>
      <c r="F52" s="218"/>
      <c r="G52" s="217"/>
      <c r="H52" s="201"/>
      <c r="I52" s="98"/>
      <c r="J52" s="82" t="s">
        <v>91</v>
      </c>
      <c r="K52" s="83" t="s">
        <v>115</v>
      </c>
      <c r="L52" s="82">
        <v>11</v>
      </c>
      <c r="N52" s="134"/>
      <c r="O52" s="134"/>
      <c r="P52" s="134"/>
      <c r="Q52" s="134"/>
      <c r="R52" s="134"/>
    </row>
    <row r="53" spans="1:18" ht="15.75" thickBot="1" x14ac:dyDescent="0.3">
      <c r="A53" s="66"/>
      <c r="B53" s="84"/>
      <c r="C53" s="219"/>
      <c r="D53" s="220"/>
      <c r="E53" s="221"/>
      <c r="F53" s="222"/>
      <c r="G53" s="221"/>
      <c r="H53" s="219"/>
      <c r="I53" s="106"/>
      <c r="J53" s="74" t="s">
        <v>67</v>
      </c>
      <c r="K53" s="75" t="s">
        <v>116</v>
      </c>
      <c r="L53" s="74">
        <v>10</v>
      </c>
      <c r="N53" s="134"/>
      <c r="O53" s="134"/>
      <c r="P53" s="134"/>
      <c r="Q53" s="134"/>
      <c r="R53" s="134"/>
    </row>
    <row r="54" spans="1:18" ht="15.75" thickBot="1" x14ac:dyDescent="0.3">
      <c r="A54" s="118">
        <v>11</v>
      </c>
      <c r="B54" s="119"/>
      <c r="C54" s="156" t="s">
        <v>18</v>
      </c>
      <c r="D54" s="157">
        <v>44409</v>
      </c>
      <c r="E54" s="158">
        <v>12.3</v>
      </c>
      <c r="F54" s="159"/>
      <c r="G54" s="158" t="s">
        <v>23</v>
      </c>
      <c r="H54" s="160" t="s">
        <v>5</v>
      </c>
      <c r="I54" s="161" t="s">
        <v>19</v>
      </c>
      <c r="J54" s="154" t="s">
        <v>131</v>
      </c>
      <c r="K54" s="162"/>
      <c r="L54" s="154">
        <v>15</v>
      </c>
      <c r="N54" s="134"/>
      <c r="O54" s="134"/>
      <c r="P54" s="134"/>
      <c r="Q54" s="134"/>
      <c r="R54" s="134"/>
    </row>
    <row r="55" spans="1:18" x14ac:dyDescent="0.25">
      <c r="A55" s="63">
        <v>12</v>
      </c>
      <c r="B55" s="55"/>
      <c r="C55" s="100" t="s">
        <v>125</v>
      </c>
      <c r="D55" s="112">
        <v>44416</v>
      </c>
      <c r="E55" s="113"/>
      <c r="F55" s="114"/>
      <c r="G55" s="113"/>
      <c r="H55" s="115"/>
      <c r="I55" s="155"/>
      <c r="J55" s="82" t="s">
        <v>87</v>
      </c>
      <c r="K55" s="83" t="s">
        <v>126</v>
      </c>
      <c r="L55" s="82">
        <v>15</v>
      </c>
      <c r="N55" s="134"/>
      <c r="O55" s="134"/>
      <c r="P55" s="134"/>
      <c r="Q55" s="134"/>
      <c r="R55" s="134"/>
    </row>
    <row r="56" spans="1:18" x14ac:dyDescent="0.25">
      <c r="A56" s="5"/>
      <c r="B56" s="7"/>
      <c r="C56" s="204"/>
      <c r="D56" s="205"/>
      <c r="E56" s="212"/>
      <c r="F56" s="213"/>
      <c r="G56" s="212"/>
      <c r="H56" s="195"/>
      <c r="I56" s="16"/>
      <c r="J56" s="56" t="s">
        <v>110</v>
      </c>
      <c r="K56" s="57" t="s">
        <v>133</v>
      </c>
      <c r="L56" s="56">
        <v>14</v>
      </c>
    </row>
    <row r="57" spans="1:18" x14ac:dyDescent="0.25">
      <c r="A57" s="5"/>
      <c r="B57" s="7"/>
      <c r="C57" s="204"/>
      <c r="D57" s="205"/>
      <c r="E57" s="212"/>
      <c r="F57" s="213"/>
      <c r="G57" s="212"/>
      <c r="H57" s="195"/>
      <c r="I57" s="16"/>
      <c r="J57" s="56" t="s">
        <v>84</v>
      </c>
      <c r="K57" s="57" t="s">
        <v>127</v>
      </c>
      <c r="L57" s="56">
        <v>13</v>
      </c>
    </row>
    <row r="58" spans="1:18" x14ac:dyDescent="0.25">
      <c r="A58" s="5"/>
      <c r="B58" s="7"/>
      <c r="C58" s="204"/>
      <c r="D58" s="205"/>
      <c r="E58" s="212"/>
      <c r="F58" s="213"/>
      <c r="G58" s="212"/>
      <c r="H58" s="195"/>
      <c r="I58" s="16"/>
      <c r="J58" s="56" t="s">
        <v>90</v>
      </c>
      <c r="K58" s="57" t="s">
        <v>128</v>
      </c>
      <c r="L58" s="56">
        <v>15</v>
      </c>
    </row>
    <row r="59" spans="1:18" x14ac:dyDescent="0.25">
      <c r="A59" s="5"/>
      <c r="B59" s="7"/>
      <c r="C59" s="204"/>
      <c r="D59" s="205"/>
      <c r="E59" s="212"/>
      <c r="F59" s="213"/>
      <c r="G59" s="212"/>
      <c r="H59" s="195"/>
      <c r="I59" s="16"/>
      <c r="J59" s="56" t="s">
        <v>70</v>
      </c>
      <c r="K59" s="57" t="s">
        <v>129</v>
      </c>
      <c r="L59" s="56">
        <v>14</v>
      </c>
    </row>
    <row r="60" spans="1:18" ht="15.75" thickBot="1" x14ac:dyDescent="0.3">
      <c r="A60" s="66"/>
      <c r="B60" s="84"/>
      <c r="C60" s="208"/>
      <c r="D60" s="209"/>
      <c r="E60" s="214"/>
      <c r="F60" s="215"/>
      <c r="G60" s="214"/>
      <c r="H60" s="216"/>
      <c r="I60" s="163"/>
      <c r="J60" s="74" t="s">
        <v>131</v>
      </c>
      <c r="K60" s="75" t="s">
        <v>130</v>
      </c>
      <c r="L60" s="74">
        <v>12</v>
      </c>
    </row>
    <row r="61" spans="1:18" ht="15.75" thickBot="1" x14ac:dyDescent="0.3">
      <c r="A61" s="118">
        <v>13</v>
      </c>
      <c r="B61" s="119"/>
      <c r="C61" s="164" t="s">
        <v>38</v>
      </c>
      <c r="D61" s="165">
        <v>44422</v>
      </c>
      <c r="E61" s="166">
        <v>1.6</v>
      </c>
      <c r="F61" s="167">
        <v>140</v>
      </c>
      <c r="G61" s="166" t="s">
        <v>23</v>
      </c>
      <c r="H61" s="168" t="s">
        <v>7</v>
      </c>
      <c r="I61" s="125" t="s">
        <v>28</v>
      </c>
      <c r="J61" s="154" t="s">
        <v>67</v>
      </c>
      <c r="K61" s="162">
        <v>19.170000000000002</v>
      </c>
      <c r="L61" s="154">
        <v>15</v>
      </c>
    </row>
    <row r="62" spans="1:18" x14ac:dyDescent="0.25">
      <c r="A62" s="63">
        <v>14</v>
      </c>
      <c r="B62" s="55"/>
      <c r="C62" s="76" t="s">
        <v>134</v>
      </c>
      <c r="D62" s="77">
        <v>44444</v>
      </c>
      <c r="E62" s="78">
        <v>1.2</v>
      </c>
      <c r="F62" s="79">
        <v>350</v>
      </c>
      <c r="G62" s="78" t="s">
        <v>23</v>
      </c>
      <c r="H62" s="80" t="s">
        <v>7</v>
      </c>
      <c r="I62" s="81" t="s">
        <v>28</v>
      </c>
      <c r="J62" s="82" t="s">
        <v>135</v>
      </c>
      <c r="K62" s="83">
        <v>19.52</v>
      </c>
      <c r="L62" s="82">
        <v>15</v>
      </c>
    </row>
    <row r="63" spans="1:18" ht="15.75" thickBot="1" x14ac:dyDescent="0.3">
      <c r="A63" s="66"/>
      <c r="B63" s="84"/>
      <c r="C63" s="208"/>
      <c r="D63" s="209"/>
      <c r="E63" s="214"/>
      <c r="F63" s="215"/>
      <c r="G63" s="214"/>
      <c r="H63" s="216"/>
      <c r="I63" s="90"/>
      <c r="J63" s="74" t="s">
        <v>67</v>
      </c>
      <c r="K63" s="75">
        <v>24.19</v>
      </c>
      <c r="L63" s="74">
        <v>15</v>
      </c>
    </row>
    <row r="64" spans="1:18" x14ac:dyDescent="0.25">
      <c r="A64" s="63">
        <v>15</v>
      </c>
      <c r="B64" s="55"/>
      <c r="C64" s="28" t="s">
        <v>41</v>
      </c>
      <c r="D64" s="169">
        <v>38242</v>
      </c>
      <c r="E64" s="170" t="s">
        <v>58</v>
      </c>
      <c r="F64" s="171" t="s">
        <v>59</v>
      </c>
      <c r="G64" s="170" t="s">
        <v>23</v>
      </c>
      <c r="H64" s="32" t="s">
        <v>53</v>
      </c>
      <c r="I64" s="172" t="s">
        <v>140</v>
      </c>
      <c r="J64" s="64" t="s">
        <v>111</v>
      </c>
      <c r="K64" s="64" t="s">
        <v>141</v>
      </c>
      <c r="L64" s="64">
        <v>15</v>
      </c>
    </row>
    <row r="65" spans="1:13" x14ac:dyDescent="0.25">
      <c r="A65" s="5"/>
      <c r="B65" s="7"/>
      <c r="C65" s="204"/>
      <c r="D65" s="205"/>
      <c r="E65" s="212"/>
      <c r="F65" s="213"/>
      <c r="G65" s="212"/>
      <c r="H65" s="195"/>
      <c r="I65" s="142" t="s">
        <v>140</v>
      </c>
      <c r="J65" s="61" t="s">
        <v>90</v>
      </c>
      <c r="K65" s="61" t="s">
        <v>142</v>
      </c>
      <c r="L65" s="61">
        <v>14</v>
      </c>
    </row>
    <row r="66" spans="1:13" x14ac:dyDescent="0.25">
      <c r="A66" s="5"/>
      <c r="B66" s="7"/>
      <c r="C66" s="204"/>
      <c r="D66" s="205"/>
      <c r="E66" s="212"/>
      <c r="F66" s="213"/>
      <c r="G66" s="212"/>
      <c r="H66" s="195"/>
      <c r="I66" s="143" t="s">
        <v>139</v>
      </c>
      <c r="J66" s="61" t="s">
        <v>110</v>
      </c>
      <c r="K66" s="62" t="s">
        <v>136</v>
      </c>
      <c r="L66" s="61">
        <v>15</v>
      </c>
      <c r="M66" s="6"/>
    </row>
    <row r="67" spans="1:13" ht="15.75" thickBot="1" x14ac:dyDescent="0.3">
      <c r="A67" s="173"/>
      <c r="B67" s="174"/>
      <c r="C67" s="174"/>
      <c r="D67" s="174"/>
      <c r="E67" s="174"/>
      <c r="F67" s="174"/>
      <c r="G67" s="174"/>
      <c r="H67" s="174"/>
      <c r="I67" s="175" t="s">
        <v>139</v>
      </c>
      <c r="J67" s="91" t="s">
        <v>137</v>
      </c>
      <c r="K67" s="92" t="s">
        <v>138</v>
      </c>
      <c r="L67" s="91">
        <v>15</v>
      </c>
    </row>
    <row r="68" spans="1:13" ht="15.75" thickBot="1" x14ac:dyDescent="0.3">
      <c r="A68" s="118">
        <v>16</v>
      </c>
      <c r="B68" s="119"/>
      <c r="C68" s="164" t="s">
        <v>40</v>
      </c>
      <c r="D68" s="165">
        <v>44458</v>
      </c>
      <c r="E68" s="166">
        <v>2.8</v>
      </c>
      <c r="F68" s="167">
        <v>244</v>
      </c>
      <c r="G68" s="166" t="s">
        <v>23</v>
      </c>
      <c r="H68" s="168" t="s">
        <v>7</v>
      </c>
      <c r="I68" s="125" t="s">
        <v>28</v>
      </c>
      <c r="J68" s="126" t="s">
        <v>67</v>
      </c>
      <c r="K68" s="127">
        <v>31.59</v>
      </c>
      <c r="L68" s="126">
        <v>15</v>
      </c>
      <c r="M68" s="6"/>
    </row>
    <row r="69" spans="1:13" x14ac:dyDescent="0.25">
      <c r="A69" s="63">
        <v>17</v>
      </c>
      <c r="B69" s="55"/>
      <c r="C69" s="76" t="s">
        <v>27</v>
      </c>
      <c r="D69" s="77">
        <v>44464</v>
      </c>
      <c r="E69" s="78">
        <v>4.5</v>
      </c>
      <c r="F69" s="79">
        <v>475</v>
      </c>
      <c r="G69" s="78" t="s">
        <v>23</v>
      </c>
      <c r="H69" s="80" t="s">
        <v>7</v>
      </c>
      <c r="I69" s="176"/>
      <c r="J69" s="64" t="s">
        <v>68</v>
      </c>
      <c r="K69" s="65">
        <v>37.590000000000003</v>
      </c>
      <c r="L69" s="64">
        <v>15</v>
      </c>
      <c r="M69" s="6"/>
    </row>
    <row r="70" spans="1:13" x14ac:dyDescent="0.25">
      <c r="A70" s="5"/>
      <c r="B70" s="7"/>
      <c r="C70" s="204"/>
      <c r="D70" s="205"/>
      <c r="E70" s="212"/>
      <c r="F70" s="213"/>
      <c r="G70" s="212"/>
      <c r="H70" s="195"/>
      <c r="I70" s="144"/>
      <c r="J70" s="61" t="s">
        <v>78</v>
      </c>
      <c r="K70" s="62">
        <v>47.52</v>
      </c>
      <c r="L70" s="61">
        <v>14</v>
      </c>
      <c r="M70" s="6"/>
    </row>
    <row r="71" spans="1:13" x14ac:dyDescent="0.25">
      <c r="A71" s="5"/>
      <c r="B71" s="7"/>
      <c r="C71" s="204"/>
      <c r="D71" s="205"/>
      <c r="E71" s="212"/>
      <c r="F71" s="213"/>
      <c r="G71" s="212"/>
      <c r="H71" s="195"/>
      <c r="I71" s="144"/>
      <c r="J71" s="61" t="s">
        <v>67</v>
      </c>
      <c r="K71" s="62">
        <v>54.5</v>
      </c>
      <c r="L71" s="61">
        <v>15</v>
      </c>
    </row>
    <row r="72" spans="1:13" ht="15.75" thickBot="1" x14ac:dyDescent="0.3">
      <c r="A72" s="66"/>
      <c r="B72" s="84"/>
      <c r="C72" s="208"/>
      <c r="D72" s="209"/>
      <c r="E72" s="214"/>
      <c r="F72" s="215"/>
      <c r="G72" s="214"/>
      <c r="H72" s="216"/>
      <c r="I72" s="177"/>
      <c r="J72" s="91" t="s">
        <v>143</v>
      </c>
      <c r="K72" s="92">
        <v>55.46</v>
      </c>
      <c r="L72" s="91">
        <v>14</v>
      </c>
    </row>
    <row r="73" spans="1:13" ht="15.75" thickBot="1" x14ac:dyDescent="0.3">
      <c r="A73" s="118">
        <v>18</v>
      </c>
      <c r="B73" s="119"/>
      <c r="C73" s="164" t="s">
        <v>146</v>
      </c>
      <c r="D73" s="165">
        <v>44465</v>
      </c>
      <c r="E73" s="166">
        <v>5</v>
      </c>
      <c r="F73" s="167"/>
      <c r="G73" s="166"/>
      <c r="H73" s="168" t="s">
        <v>147</v>
      </c>
      <c r="I73" s="179"/>
      <c r="J73" s="126" t="s">
        <v>148</v>
      </c>
      <c r="K73" s="127">
        <v>44.15</v>
      </c>
      <c r="L73" s="126">
        <v>15</v>
      </c>
    </row>
    <row r="74" spans="1:13" x14ac:dyDescent="0.25">
      <c r="A74" s="63">
        <v>20</v>
      </c>
      <c r="B74" s="55"/>
      <c r="C74" s="28" t="s">
        <v>145</v>
      </c>
      <c r="D74" s="29">
        <v>44478</v>
      </c>
      <c r="E74" s="30">
        <v>23</v>
      </c>
      <c r="F74" s="31"/>
      <c r="G74" s="30"/>
      <c r="H74" s="32"/>
      <c r="I74" s="178" t="s">
        <v>151</v>
      </c>
      <c r="J74" s="64" t="s">
        <v>137</v>
      </c>
      <c r="K74" s="65" t="s">
        <v>153</v>
      </c>
      <c r="L74" s="64">
        <v>15</v>
      </c>
    </row>
    <row r="75" spans="1:13" x14ac:dyDescent="0.25">
      <c r="A75" s="5"/>
      <c r="B75" s="7"/>
      <c r="C75" s="204"/>
      <c r="D75" s="205"/>
      <c r="E75" s="212"/>
      <c r="F75" s="213"/>
      <c r="G75" s="212"/>
      <c r="H75" s="195"/>
      <c r="I75" s="147" t="s">
        <v>151</v>
      </c>
      <c r="J75" s="61" t="s">
        <v>93</v>
      </c>
      <c r="K75" s="62" t="s">
        <v>154</v>
      </c>
      <c r="L75" s="61">
        <v>15</v>
      </c>
    </row>
    <row r="76" spans="1:13" x14ac:dyDescent="0.25">
      <c r="A76" s="5"/>
      <c r="B76" s="7"/>
      <c r="C76" s="204"/>
      <c r="D76" s="205"/>
      <c r="E76" s="212"/>
      <c r="F76" s="213"/>
      <c r="G76" s="212"/>
      <c r="H76" s="195"/>
      <c r="I76" s="147" t="s">
        <v>152</v>
      </c>
      <c r="J76" s="61" t="s">
        <v>79</v>
      </c>
      <c r="K76" s="62" t="s">
        <v>155</v>
      </c>
      <c r="L76" s="61">
        <v>14</v>
      </c>
    </row>
    <row r="77" spans="1:13" ht="15.75" thickBot="1" x14ac:dyDescent="0.3">
      <c r="A77" s="66"/>
      <c r="B77" s="84"/>
      <c r="C77" s="208"/>
      <c r="D77" s="209"/>
      <c r="E77" s="214"/>
      <c r="F77" s="215"/>
      <c r="G77" s="214"/>
      <c r="H77" s="216"/>
      <c r="I77" s="183" t="s">
        <v>152</v>
      </c>
      <c r="J77" s="91" t="s">
        <v>150</v>
      </c>
      <c r="K77" s="92" t="s">
        <v>156</v>
      </c>
      <c r="L77" s="91">
        <v>13</v>
      </c>
    </row>
    <row r="78" spans="1:13" x14ac:dyDescent="0.25">
      <c r="A78" s="63">
        <v>21</v>
      </c>
      <c r="B78" s="55"/>
      <c r="C78" s="28" t="s">
        <v>21</v>
      </c>
      <c r="D78" s="29">
        <v>44501</v>
      </c>
      <c r="E78" s="180"/>
      <c r="F78" s="181"/>
      <c r="G78" s="180" t="s">
        <v>23</v>
      </c>
      <c r="H78" s="28" t="s">
        <v>6</v>
      </c>
      <c r="I78" s="182"/>
      <c r="J78" s="82" t="s">
        <v>137</v>
      </c>
      <c r="K78" s="83" t="s">
        <v>162</v>
      </c>
      <c r="L78" s="82">
        <v>15</v>
      </c>
    </row>
    <row r="79" spans="1:13" x14ac:dyDescent="0.25">
      <c r="A79" s="5"/>
      <c r="B79" s="7"/>
      <c r="C79" s="204"/>
      <c r="D79" s="205"/>
      <c r="E79" s="206"/>
      <c r="F79" s="207"/>
      <c r="G79" s="206"/>
      <c r="H79" s="204"/>
      <c r="I79" s="20"/>
      <c r="J79" s="56" t="s">
        <v>83</v>
      </c>
      <c r="K79" s="57" t="s">
        <v>163</v>
      </c>
      <c r="L79" s="56">
        <v>15</v>
      </c>
    </row>
    <row r="80" spans="1:13" x14ac:dyDescent="0.25">
      <c r="A80" s="5"/>
      <c r="B80" s="7"/>
      <c r="C80" s="204"/>
      <c r="D80" s="205"/>
      <c r="E80" s="206"/>
      <c r="F80" s="207"/>
      <c r="G80" s="206"/>
      <c r="H80" s="204"/>
      <c r="I80" s="20"/>
      <c r="J80" s="56" t="s">
        <v>90</v>
      </c>
      <c r="K80" s="57" t="s">
        <v>158</v>
      </c>
      <c r="L80" s="56">
        <v>14</v>
      </c>
    </row>
    <row r="81" spans="1:12" ht="15.75" thickBot="1" x14ac:dyDescent="0.3">
      <c r="A81" s="66"/>
      <c r="B81" s="84"/>
      <c r="C81" s="208"/>
      <c r="D81" s="209"/>
      <c r="E81" s="210"/>
      <c r="F81" s="211"/>
      <c r="G81" s="210"/>
      <c r="H81" s="208"/>
      <c r="I81" s="187"/>
      <c r="J81" s="74" t="s">
        <v>67</v>
      </c>
      <c r="K81" s="75" t="s">
        <v>157</v>
      </c>
      <c r="L81" s="74">
        <v>13</v>
      </c>
    </row>
    <row r="82" spans="1:12" x14ac:dyDescent="0.25">
      <c r="A82" s="63">
        <v>22</v>
      </c>
      <c r="B82" s="55"/>
      <c r="C82" s="184" t="s">
        <v>159</v>
      </c>
      <c r="D82" s="185">
        <v>44549</v>
      </c>
      <c r="E82" s="184">
        <v>5</v>
      </c>
      <c r="F82" s="186">
        <v>250</v>
      </c>
      <c r="G82" s="184" t="s">
        <v>23</v>
      </c>
      <c r="H82" s="184" t="s">
        <v>7</v>
      </c>
      <c r="I82" s="188" t="s">
        <v>160</v>
      </c>
      <c r="J82" s="64" t="s">
        <v>78</v>
      </c>
      <c r="K82" s="65">
        <v>49.38</v>
      </c>
      <c r="L82" s="64">
        <v>15</v>
      </c>
    </row>
    <row r="83" spans="1:12" x14ac:dyDescent="0.25">
      <c r="A83" s="63"/>
      <c r="B83" s="55"/>
      <c r="C83" s="201"/>
      <c r="D83" s="202"/>
      <c r="E83" s="201"/>
      <c r="F83" s="203"/>
      <c r="G83" s="201"/>
      <c r="H83" s="201"/>
      <c r="I83" s="188" t="s">
        <v>160</v>
      </c>
      <c r="J83" s="64" t="s">
        <v>131</v>
      </c>
      <c r="K83" s="65" t="s">
        <v>161</v>
      </c>
      <c r="L83" s="64">
        <v>14</v>
      </c>
    </row>
    <row r="84" spans="1:12" x14ac:dyDescent="0.25">
      <c r="A84" s="63"/>
      <c r="B84" s="55"/>
      <c r="C84" s="201"/>
      <c r="D84" s="202"/>
      <c r="E84" s="201"/>
      <c r="F84" s="203"/>
      <c r="G84" s="201"/>
      <c r="H84" s="201"/>
      <c r="I84" s="188" t="s">
        <v>164</v>
      </c>
      <c r="J84" s="189" t="s">
        <v>111</v>
      </c>
      <c r="K84" s="65">
        <v>41.05</v>
      </c>
      <c r="L84" s="64">
        <v>15</v>
      </c>
    </row>
    <row r="85" spans="1:12" x14ac:dyDescent="0.25">
      <c r="A85" s="63"/>
      <c r="B85" s="55"/>
      <c r="C85" s="201"/>
      <c r="D85" s="202"/>
      <c r="E85" s="201"/>
      <c r="F85" s="203"/>
      <c r="G85" s="201"/>
      <c r="H85" s="201"/>
      <c r="I85" s="188" t="s">
        <v>164</v>
      </c>
      <c r="J85" s="64" t="s">
        <v>95</v>
      </c>
      <c r="K85" s="65">
        <v>41.05</v>
      </c>
      <c r="L85" s="64">
        <v>15</v>
      </c>
    </row>
    <row r="86" spans="1:12" x14ac:dyDescent="0.25">
      <c r="A86" s="63"/>
      <c r="B86" s="55"/>
      <c r="C86" s="201"/>
      <c r="D86" s="202"/>
      <c r="E86" s="201"/>
      <c r="F86" s="203"/>
      <c r="G86" s="201"/>
      <c r="H86" s="201"/>
      <c r="I86" s="188" t="s">
        <v>164</v>
      </c>
      <c r="J86" s="64" t="s">
        <v>90</v>
      </c>
      <c r="K86" s="65">
        <v>41.44</v>
      </c>
      <c r="L86" s="64">
        <v>13</v>
      </c>
    </row>
    <row r="87" spans="1:12" x14ac:dyDescent="0.25">
      <c r="A87" s="63"/>
      <c r="B87" s="55"/>
      <c r="C87" s="201"/>
      <c r="D87" s="202"/>
      <c r="E87" s="201"/>
      <c r="F87" s="203"/>
      <c r="G87" s="201"/>
      <c r="H87" s="201"/>
      <c r="I87" s="188" t="s">
        <v>164</v>
      </c>
      <c r="J87" s="64" t="s">
        <v>166</v>
      </c>
      <c r="K87" s="65">
        <v>42.1</v>
      </c>
      <c r="L87" s="64">
        <v>12</v>
      </c>
    </row>
    <row r="88" spans="1:12" x14ac:dyDescent="0.25">
      <c r="A88" s="63"/>
      <c r="B88" s="55"/>
      <c r="C88" s="201"/>
      <c r="D88" s="202"/>
      <c r="E88" s="201"/>
      <c r="F88" s="203"/>
      <c r="G88" s="201"/>
      <c r="H88" s="201"/>
      <c r="I88" s="188" t="s">
        <v>164</v>
      </c>
      <c r="J88" s="64" t="s">
        <v>67</v>
      </c>
      <c r="K88" s="65">
        <v>44.52</v>
      </c>
      <c r="L88" s="64">
        <v>11</v>
      </c>
    </row>
    <row r="89" spans="1:12" x14ac:dyDescent="0.25">
      <c r="A89" s="63"/>
      <c r="B89" s="55"/>
      <c r="C89" s="201"/>
      <c r="D89" s="202"/>
      <c r="E89" s="201"/>
      <c r="F89" s="203"/>
      <c r="G89" s="201"/>
      <c r="H89" s="201"/>
      <c r="I89" s="188" t="s">
        <v>164</v>
      </c>
      <c r="J89" s="64" t="s">
        <v>165</v>
      </c>
      <c r="K89" s="65">
        <v>44.52</v>
      </c>
      <c r="L89" s="64">
        <v>11</v>
      </c>
    </row>
    <row r="90" spans="1:12" x14ac:dyDescent="0.25">
      <c r="A90" s="63"/>
      <c r="B90" s="55"/>
      <c r="C90" s="201"/>
      <c r="D90" s="202"/>
      <c r="E90" s="201"/>
      <c r="F90" s="203"/>
      <c r="G90" s="201"/>
      <c r="H90" s="201"/>
      <c r="I90" s="188" t="s">
        <v>164</v>
      </c>
      <c r="J90" s="64" t="s">
        <v>143</v>
      </c>
      <c r="K90" s="65">
        <v>48.1</v>
      </c>
      <c r="L90" s="64">
        <v>9</v>
      </c>
    </row>
    <row r="91" spans="1:12" x14ac:dyDescent="0.25">
      <c r="A91" s="5">
        <v>23</v>
      </c>
      <c r="B91" s="7"/>
      <c r="C91" s="151" t="s">
        <v>33</v>
      </c>
      <c r="D91" s="152">
        <v>44556</v>
      </c>
      <c r="E91" s="151">
        <v>7</v>
      </c>
      <c r="F91" s="153"/>
      <c r="G91" s="151" t="s">
        <v>48</v>
      </c>
      <c r="H91" s="151" t="s">
        <v>36</v>
      </c>
      <c r="I91" s="21"/>
      <c r="J91" s="56" t="s">
        <v>68</v>
      </c>
      <c r="K91" s="57">
        <v>48.42</v>
      </c>
      <c r="L91" s="56">
        <v>15</v>
      </c>
    </row>
    <row r="92" spans="1:12" x14ac:dyDescent="0.25">
      <c r="A92" s="5"/>
      <c r="B92" s="7"/>
      <c r="C92" s="195"/>
      <c r="D92" s="196"/>
      <c r="E92" s="195"/>
      <c r="F92" s="197"/>
      <c r="G92" s="195"/>
      <c r="H92" s="195"/>
      <c r="I92" s="21"/>
      <c r="J92" s="56" t="s">
        <v>71</v>
      </c>
      <c r="K92" s="57" t="s">
        <v>167</v>
      </c>
      <c r="L92" s="56">
        <v>14</v>
      </c>
    </row>
    <row r="93" spans="1:12" x14ac:dyDescent="0.25">
      <c r="A93" s="5"/>
      <c r="B93" s="7"/>
      <c r="C93" s="195"/>
      <c r="D93" s="196"/>
      <c r="E93" s="195"/>
      <c r="F93" s="197"/>
      <c r="G93" s="195"/>
      <c r="H93" s="195"/>
      <c r="I93" s="21"/>
      <c r="J93" s="56" t="s">
        <v>148</v>
      </c>
      <c r="K93" s="57" t="s">
        <v>168</v>
      </c>
      <c r="L93" s="56">
        <v>13</v>
      </c>
    </row>
    <row r="94" spans="1:12" x14ac:dyDescent="0.25">
      <c r="A94" s="5"/>
      <c r="B94" s="7"/>
      <c r="C94" s="195"/>
      <c r="D94" s="196"/>
      <c r="E94" s="195"/>
      <c r="F94" s="197"/>
      <c r="G94" s="195"/>
      <c r="H94" s="195"/>
      <c r="I94" s="21"/>
      <c r="J94" s="56" t="s">
        <v>90</v>
      </c>
      <c r="K94" s="57" t="s">
        <v>169</v>
      </c>
      <c r="L94" s="56">
        <v>15</v>
      </c>
    </row>
    <row r="95" spans="1:12" x14ac:dyDescent="0.25">
      <c r="A95" s="5"/>
      <c r="B95" s="7"/>
      <c r="C95" s="195"/>
      <c r="D95" s="196"/>
      <c r="E95" s="195"/>
      <c r="F95" s="197"/>
      <c r="G95" s="195"/>
      <c r="H95" s="195"/>
      <c r="I95" s="21"/>
      <c r="J95" s="56" t="s">
        <v>111</v>
      </c>
      <c r="K95" s="57" t="s">
        <v>170</v>
      </c>
      <c r="L95" s="56">
        <v>14</v>
      </c>
    </row>
    <row r="96" spans="1:12" x14ac:dyDescent="0.25">
      <c r="A96" s="5"/>
      <c r="B96" s="7"/>
      <c r="C96" s="195"/>
      <c r="D96" s="196"/>
      <c r="E96" s="195"/>
      <c r="F96" s="197"/>
      <c r="G96" s="195"/>
      <c r="H96" s="195"/>
      <c r="I96" s="21"/>
      <c r="J96" s="56" t="s">
        <v>70</v>
      </c>
      <c r="K96" s="57" t="s">
        <v>171</v>
      </c>
      <c r="L96" s="56">
        <v>13</v>
      </c>
    </row>
    <row r="97" spans="1:12" x14ac:dyDescent="0.25">
      <c r="A97" s="5"/>
      <c r="B97" s="7"/>
      <c r="C97" s="195"/>
      <c r="D97" s="196"/>
      <c r="E97" s="195"/>
      <c r="F97" s="197"/>
      <c r="G97" s="195"/>
      <c r="H97" s="195"/>
      <c r="I97" s="21"/>
      <c r="J97" s="56" t="s">
        <v>143</v>
      </c>
      <c r="K97" s="57" t="s">
        <v>172</v>
      </c>
      <c r="L97" s="56">
        <v>12</v>
      </c>
    </row>
    <row r="98" spans="1:12" x14ac:dyDescent="0.25">
      <c r="A98" s="5"/>
      <c r="B98" s="7"/>
      <c r="C98" s="6"/>
      <c r="D98" s="196"/>
      <c r="E98" s="195"/>
      <c r="F98" s="197"/>
      <c r="G98" s="195"/>
      <c r="H98" s="195"/>
      <c r="I98" s="21"/>
      <c r="J98" s="56" t="s">
        <v>91</v>
      </c>
      <c r="K98" s="57" t="s">
        <v>173</v>
      </c>
      <c r="L98" s="56">
        <v>11</v>
      </c>
    </row>
    <row r="99" spans="1:12" x14ac:dyDescent="0.25">
      <c r="A99" s="5">
        <v>24</v>
      </c>
      <c r="B99" s="7"/>
      <c r="C99" s="24" t="s">
        <v>32</v>
      </c>
      <c r="D99" s="25">
        <v>44561</v>
      </c>
      <c r="E99" s="24">
        <v>6.7</v>
      </c>
      <c r="F99" s="26">
        <v>300</v>
      </c>
      <c r="G99" s="24" t="s">
        <v>23</v>
      </c>
      <c r="H99" s="24" t="s">
        <v>56</v>
      </c>
      <c r="I99" s="190" t="s">
        <v>179</v>
      </c>
      <c r="J99" s="61" t="s">
        <v>68</v>
      </c>
      <c r="K99" s="62">
        <v>57.55</v>
      </c>
      <c r="L99" s="61">
        <v>20</v>
      </c>
    </row>
    <row r="100" spans="1:12" x14ac:dyDescent="0.25">
      <c r="A100" s="134"/>
      <c r="B100" s="7"/>
      <c r="C100" s="198"/>
      <c r="D100" s="199"/>
      <c r="E100" s="198"/>
      <c r="F100" s="200"/>
      <c r="G100" s="198"/>
      <c r="H100" s="198"/>
      <c r="I100" s="190"/>
      <c r="J100" s="61" t="s">
        <v>137</v>
      </c>
      <c r="K100" s="62">
        <v>58.09</v>
      </c>
      <c r="L100" s="61">
        <v>20</v>
      </c>
    </row>
    <row r="101" spans="1:12" x14ac:dyDescent="0.25">
      <c r="A101" s="134"/>
      <c r="B101" s="7"/>
      <c r="C101" s="198"/>
      <c r="D101" s="199"/>
      <c r="E101" s="198"/>
      <c r="F101" s="200"/>
      <c r="G101" s="198"/>
      <c r="H101" s="198"/>
      <c r="I101" s="190"/>
      <c r="J101" s="61" t="s">
        <v>111</v>
      </c>
      <c r="K101" s="62" t="s">
        <v>174</v>
      </c>
      <c r="L101" s="61">
        <v>19</v>
      </c>
    </row>
    <row r="102" spans="1:12" x14ac:dyDescent="0.25">
      <c r="A102" s="134"/>
      <c r="B102" s="7"/>
      <c r="C102" s="198"/>
      <c r="D102" s="199"/>
      <c r="E102" s="198"/>
      <c r="F102" s="200"/>
      <c r="G102" s="198"/>
      <c r="H102" s="198"/>
      <c r="I102" s="190"/>
      <c r="J102" s="61" t="s">
        <v>79</v>
      </c>
      <c r="K102" s="62" t="s">
        <v>175</v>
      </c>
      <c r="L102" s="61">
        <v>18</v>
      </c>
    </row>
    <row r="103" spans="1:12" x14ac:dyDescent="0.25">
      <c r="A103" s="134"/>
      <c r="B103" s="7"/>
      <c r="C103" s="198"/>
      <c r="D103" s="199"/>
      <c r="E103" s="198"/>
      <c r="F103" s="200"/>
      <c r="G103" s="198"/>
      <c r="H103" s="198"/>
      <c r="I103" s="190"/>
      <c r="J103" s="61" t="s">
        <v>90</v>
      </c>
      <c r="K103" s="62" t="s">
        <v>176</v>
      </c>
      <c r="L103" s="61">
        <v>17</v>
      </c>
    </row>
    <row r="104" spans="1:12" x14ac:dyDescent="0.25">
      <c r="A104" s="134"/>
      <c r="B104" s="7"/>
      <c r="C104" s="198"/>
      <c r="D104" s="199"/>
      <c r="E104" s="198"/>
      <c r="F104" s="200"/>
      <c r="G104" s="198"/>
      <c r="H104" s="198"/>
      <c r="I104" s="190"/>
      <c r="J104" s="61" t="s">
        <v>95</v>
      </c>
      <c r="K104" s="62" t="s">
        <v>177</v>
      </c>
      <c r="L104" s="61">
        <v>16</v>
      </c>
    </row>
    <row r="105" spans="1:12" x14ac:dyDescent="0.25">
      <c r="A105" s="134"/>
      <c r="B105" s="7"/>
      <c r="C105" s="198"/>
      <c r="D105" s="199"/>
      <c r="E105" s="198"/>
      <c r="F105" s="200"/>
      <c r="G105" s="198"/>
      <c r="H105" s="198"/>
      <c r="I105" s="190"/>
      <c r="J105" s="61" t="s">
        <v>143</v>
      </c>
      <c r="K105" s="62" t="s">
        <v>178</v>
      </c>
      <c r="L105" s="61">
        <v>15</v>
      </c>
    </row>
    <row r="106" spans="1:12" x14ac:dyDescent="0.25">
      <c r="A106">
        <v>25</v>
      </c>
      <c r="B106" s="7"/>
      <c r="C106" s="24" t="s">
        <v>64</v>
      </c>
      <c r="D106" s="25">
        <v>44577</v>
      </c>
      <c r="E106" s="24">
        <v>6.7</v>
      </c>
      <c r="F106" s="26">
        <v>400</v>
      </c>
      <c r="G106" s="24" t="s">
        <v>23</v>
      </c>
      <c r="H106" s="24" t="s">
        <v>56</v>
      </c>
      <c r="I106" s="190"/>
      <c r="J106" s="56" t="s">
        <v>137</v>
      </c>
      <c r="K106" s="57" t="s">
        <v>126</v>
      </c>
      <c r="L106" s="56">
        <v>15</v>
      </c>
    </row>
    <row r="107" spans="1:12" x14ac:dyDescent="0.25">
      <c r="B107" s="7"/>
      <c r="C107" s="198"/>
      <c r="D107" s="199"/>
      <c r="E107" s="198"/>
      <c r="F107" s="200"/>
      <c r="G107" s="198"/>
      <c r="H107" s="198"/>
      <c r="I107" s="190"/>
      <c r="J107" s="56" t="s">
        <v>78</v>
      </c>
      <c r="K107" s="57" t="s">
        <v>180</v>
      </c>
      <c r="L107" s="56">
        <v>15</v>
      </c>
    </row>
    <row r="108" spans="1:12" x14ac:dyDescent="0.25">
      <c r="B108" s="7"/>
      <c r="C108" s="198"/>
      <c r="D108" s="199"/>
      <c r="E108" s="198"/>
      <c r="F108" s="200"/>
      <c r="G108" s="198"/>
      <c r="H108" s="198"/>
      <c r="I108" s="190"/>
      <c r="J108" s="56" t="s">
        <v>181</v>
      </c>
      <c r="K108" s="57" t="s">
        <v>182</v>
      </c>
      <c r="L108" s="56">
        <v>14</v>
      </c>
    </row>
    <row r="109" spans="1:12" x14ac:dyDescent="0.25">
      <c r="A109" s="5">
        <v>26</v>
      </c>
      <c r="B109" s="7"/>
      <c r="C109" s="18" t="s">
        <v>13</v>
      </c>
      <c r="D109" s="145">
        <v>44597</v>
      </c>
      <c r="E109" s="18"/>
      <c r="F109" s="146"/>
      <c r="G109" s="18" t="s">
        <v>48</v>
      </c>
      <c r="H109" s="18" t="s">
        <v>14</v>
      </c>
      <c r="I109" s="22" t="s">
        <v>15</v>
      </c>
      <c r="J109" s="61" t="s">
        <v>110</v>
      </c>
      <c r="K109" s="62" t="s">
        <v>185</v>
      </c>
      <c r="L109" s="61">
        <v>15</v>
      </c>
    </row>
    <row r="110" spans="1:12" x14ac:dyDescent="0.25">
      <c r="A110" s="5"/>
      <c r="B110" s="7"/>
      <c r="C110" s="195"/>
      <c r="D110" s="196"/>
      <c r="E110" s="195"/>
      <c r="F110" s="197"/>
      <c r="G110" s="195"/>
      <c r="H110" s="195"/>
      <c r="I110" s="22"/>
      <c r="J110" s="61" t="s">
        <v>87</v>
      </c>
      <c r="K110" s="62" t="s">
        <v>186</v>
      </c>
      <c r="L110" s="61">
        <v>14</v>
      </c>
    </row>
    <row r="111" spans="1:12" x14ac:dyDescent="0.25">
      <c r="A111" s="5"/>
      <c r="B111" s="7"/>
      <c r="C111" s="195"/>
      <c r="D111" s="196"/>
      <c r="E111" s="195"/>
      <c r="F111" s="197"/>
      <c r="G111" s="195"/>
      <c r="H111" s="195"/>
      <c r="I111" s="22"/>
      <c r="J111" s="61" t="s">
        <v>68</v>
      </c>
      <c r="K111" s="62" t="s">
        <v>187</v>
      </c>
      <c r="L111" s="61">
        <v>13</v>
      </c>
    </row>
    <row r="112" spans="1:12" x14ac:dyDescent="0.25">
      <c r="A112" s="5"/>
      <c r="B112" s="7"/>
      <c r="C112" s="195"/>
      <c r="D112" s="196"/>
      <c r="E112" s="195"/>
      <c r="F112" s="197"/>
      <c r="G112" s="195"/>
      <c r="H112" s="195"/>
      <c r="I112" s="22"/>
      <c r="J112" s="61" t="s">
        <v>137</v>
      </c>
      <c r="K112" s="62" t="s">
        <v>188</v>
      </c>
      <c r="L112" s="61">
        <v>15</v>
      </c>
    </row>
    <row r="113" spans="1:12" x14ac:dyDescent="0.25">
      <c r="A113" s="5"/>
      <c r="B113" s="7"/>
      <c r="C113" s="195"/>
      <c r="D113" s="196"/>
      <c r="E113" s="195"/>
      <c r="F113" s="197"/>
      <c r="G113" s="195"/>
      <c r="H113" s="195"/>
      <c r="J113" s="61" t="s">
        <v>83</v>
      </c>
      <c r="K113" s="62" t="s">
        <v>189</v>
      </c>
      <c r="L113" s="61">
        <v>12</v>
      </c>
    </row>
    <row r="114" spans="1:12" x14ac:dyDescent="0.25">
      <c r="A114" s="5"/>
      <c r="B114" s="7"/>
      <c r="C114" s="195"/>
      <c r="D114" s="196"/>
      <c r="E114" s="195"/>
      <c r="F114" s="197"/>
      <c r="G114" s="195"/>
      <c r="H114" s="195"/>
      <c r="I114" s="22"/>
      <c r="J114" s="61" t="s">
        <v>111</v>
      </c>
      <c r="K114" s="62" t="s">
        <v>190</v>
      </c>
      <c r="L114" s="61">
        <v>14</v>
      </c>
    </row>
    <row r="115" spans="1:12" x14ac:dyDescent="0.25">
      <c r="A115" s="5"/>
      <c r="B115" s="7"/>
      <c r="C115" s="195"/>
      <c r="D115" s="196"/>
      <c r="E115" s="195"/>
      <c r="F115" s="197"/>
      <c r="G115" s="195"/>
      <c r="H115" s="195"/>
      <c r="I115" s="22"/>
      <c r="J115" s="61" t="s">
        <v>79</v>
      </c>
      <c r="K115" s="62" t="s">
        <v>191</v>
      </c>
      <c r="L115" s="61">
        <v>13</v>
      </c>
    </row>
    <row r="116" spans="1:12" x14ac:dyDescent="0.25">
      <c r="A116" s="5"/>
      <c r="B116" s="7"/>
      <c r="C116" s="195"/>
      <c r="D116" s="196"/>
      <c r="E116" s="195"/>
      <c r="F116" s="197"/>
      <c r="G116" s="195"/>
      <c r="H116" s="195"/>
      <c r="I116" s="22"/>
      <c r="J116" s="61" t="s">
        <v>90</v>
      </c>
      <c r="K116" s="62" t="s">
        <v>192</v>
      </c>
      <c r="L116" s="61">
        <v>12</v>
      </c>
    </row>
    <row r="117" spans="1:12" x14ac:dyDescent="0.25">
      <c r="A117" s="5"/>
      <c r="B117" s="7"/>
      <c r="C117" s="195"/>
      <c r="D117" s="196"/>
      <c r="E117" s="195"/>
      <c r="F117" s="197"/>
      <c r="G117" s="195"/>
      <c r="H117" s="195"/>
      <c r="I117" s="22"/>
      <c r="J117" s="189" t="s">
        <v>200</v>
      </c>
      <c r="K117" s="194" t="s">
        <v>193</v>
      </c>
      <c r="L117" s="61">
        <v>11</v>
      </c>
    </row>
    <row r="118" spans="1:12" x14ac:dyDescent="0.25">
      <c r="A118" s="5"/>
      <c r="B118" s="7"/>
      <c r="C118" s="195"/>
      <c r="D118" s="196"/>
      <c r="E118" s="195"/>
      <c r="F118" s="197"/>
      <c r="G118" s="195"/>
      <c r="H118" s="195"/>
      <c r="I118" s="22"/>
      <c r="J118" s="61" t="s">
        <v>95</v>
      </c>
      <c r="K118" s="62" t="s">
        <v>201</v>
      </c>
      <c r="L118" s="61">
        <v>10</v>
      </c>
    </row>
    <row r="119" spans="1:12" x14ac:dyDescent="0.25">
      <c r="A119" s="5"/>
      <c r="B119" s="7"/>
      <c r="C119" s="195"/>
      <c r="D119" s="196"/>
      <c r="E119" s="195"/>
      <c r="F119" s="197"/>
      <c r="G119" s="195"/>
      <c r="H119" s="195"/>
      <c r="I119" s="22"/>
      <c r="J119" s="61" t="s">
        <v>71</v>
      </c>
      <c r="K119" s="62" t="s">
        <v>194</v>
      </c>
      <c r="L119" s="61">
        <v>11</v>
      </c>
    </row>
    <row r="120" spans="1:12" x14ac:dyDescent="0.25">
      <c r="A120" s="5"/>
      <c r="B120" s="7"/>
      <c r="C120" s="195"/>
      <c r="D120" s="196"/>
      <c r="E120" s="195"/>
      <c r="F120" s="197"/>
      <c r="G120" s="195"/>
      <c r="H120" s="195"/>
      <c r="I120" s="22"/>
      <c r="J120" s="61" t="s">
        <v>67</v>
      </c>
      <c r="K120" s="62" t="s">
        <v>195</v>
      </c>
      <c r="L120" s="61">
        <v>9</v>
      </c>
    </row>
    <row r="121" spans="1:12" x14ac:dyDescent="0.25">
      <c r="A121" s="5"/>
      <c r="B121" s="7"/>
      <c r="C121" s="195"/>
      <c r="D121" s="196"/>
      <c r="E121" s="195"/>
      <c r="F121" s="197"/>
      <c r="G121" s="195"/>
      <c r="H121" s="195"/>
      <c r="I121" s="22"/>
      <c r="J121" s="189" t="s">
        <v>131</v>
      </c>
      <c r="K121" s="62" t="s">
        <v>196</v>
      </c>
      <c r="L121" s="61">
        <v>10</v>
      </c>
    </row>
    <row r="122" spans="1:12" x14ac:dyDescent="0.25">
      <c r="A122" s="5"/>
      <c r="B122" s="7"/>
      <c r="C122" s="195"/>
      <c r="D122" s="196"/>
      <c r="E122" s="195"/>
      <c r="F122" s="197"/>
      <c r="G122" s="195"/>
      <c r="H122" s="195"/>
      <c r="I122" s="22"/>
      <c r="J122" s="61" t="s">
        <v>183</v>
      </c>
      <c r="K122" s="62" t="s">
        <v>197</v>
      </c>
      <c r="L122" s="61">
        <v>8</v>
      </c>
    </row>
    <row r="123" spans="1:12" x14ac:dyDescent="0.25">
      <c r="A123" s="5"/>
      <c r="B123" s="7"/>
      <c r="C123" s="195"/>
      <c r="D123" s="196"/>
      <c r="E123" s="195"/>
      <c r="F123" s="197"/>
      <c r="G123" s="195"/>
      <c r="H123" s="195"/>
      <c r="I123" s="22"/>
      <c r="J123" s="61" t="s">
        <v>91</v>
      </c>
      <c r="K123" s="62" t="s">
        <v>198</v>
      </c>
      <c r="L123" s="61">
        <v>7</v>
      </c>
    </row>
    <row r="124" spans="1:12" x14ac:dyDescent="0.25">
      <c r="A124" s="5"/>
      <c r="B124" s="7"/>
      <c r="C124" s="195"/>
      <c r="D124" s="196"/>
      <c r="E124" s="195"/>
      <c r="F124" s="197"/>
      <c r="G124" s="195"/>
      <c r="H124" s="195"/>
      <c r="I124" s="22"/>
      <c r="J124" s="61" t="s">
        <v>184</v>
      </c>
      <c r="K124" s="62" t="s">
        <v>199</v>
      </c>
      <c r="L124" s="61">
        <v>9</v>
      </c>
    </row>
    <row r="125" spans="1:12" x14ac:dyDescent="0.25">
      <c r="A125" s="5">
        <v>27</v>
      </c>
      <c r="B125" s="7"/>
      <c r="C125" s="19" t="s">
        <v>17</v>
      </c>
      <c r="D125" s="148">
        <v>44611</v>
      </c>
      <c r="E125" s="19">
        <v>8.3000000000000007</v>
      </c>
      <c r="F125" s="149">
        <v>660</v>
      </c>
      <c r="G125" s="19" t="s">
        <v>23</v>
      </c>
      <c r="H125" s="19" t="s">
        <v>5</v>
      </c>
      <c r="I125" s="150" t="s">
        <v>52</v>
      </c>
      <c r="J125" s="238" t="s">
        <v>87</v>
      </c>
      <c r="K125" s="57" t="s">
        <v>209</v>
      </c>
      <c r="L125" s="56">
        <v>15</v>
      </c>
    </row>
    <row r="126" spans="1:12" x14ac:dyDescent="0.25">
      <c r="A126" s="5"/>
      <c r="B126" s="7"/>
      <c r="C126" s="195"/>
      <c r="D126" s="196"/>
      <c r="E126" s="195"/>
      <c r="F126" s="197"/>
      <c r="G126" s="195"/>
      <c r="H126" s="195"/>
      <c r="I126" s="22"/>
      <c r="J126" s="56" t="s">
        <v>68</v>
      </c>
      <c r="K126" s="57" t="s">
        <v>210</v>
      </c>
      <c r="L126" s="56">
        <v>14</v>
      </c>
    </row>
    <row r="127" spans="1:12" x14ac:dyDescent="0.25">
      <c r="A127" s="5"/>
      <c r="B127" s="7"/>
      <c r="C127" s="195"/>
      <c r="D127" s="196"/>
      <c r="E127" s="195"/>
      <c r="F127" s="197"/>
      <c r="G127" s="195"/>
      <c r="H127" s="195"/>
      <c r="I127" s="22"/>
      <c r="J127" s="56" t="s">
        <v>77</v>
      </c>
      <c r="K127" s="57" t="s">
        <v>211</v>
      </c>
      <c r="L127" s="56">
        <v>13</v>
      </c>
    </row>
    <row r="128" spans="1:12" x14ac:dyDescent="0.25">
      <c r="A128" s="5"/>
      <c r="B128" s="7"/>
      <c r="C128" s="195"/>
      <c r="D128" s="196"/>
      <c r="E128" s="195"/>
      <c r="F128" s="197"/>
      <c r="G128" s="195"/>
      <c r="H128" s="195"/>
      <c r="I128" s="22"/>
      <c r="J128" s="56" t="s">
        <v>88</v>
      </c>
      <c r="K128" s="57" t="s">
        <v>212</v>
      </c>
      <c r="L128" s="56">
        <v>12</v>
      </c>
    </row>
    <row r="129" spans="1:12" x14ac:dyDescent="0.25">
      <c r="A129" s="5"/>
      <c r="B129" s="7"/>
      <c r="C129" s="195"/>
      <c r="D129" s="196"/>
      <c r="E129" s="195"/>
      <c r="F129" s="197"/>
      <c r="G129" s="195"/>
      <c r="H129" s="195"/>
      <c r="I129" s="22"/>
      <c r="J129" s="56" t="s">
        <v>148</v>
      </c>
      <c r="K129" s="57" t="s">
        <v>213</v>
      </c>
      <c r="L129" s="56">
        <v>11</v>
      </c>
    </row>
    <row r="130" spans="1:12" x14ac:dyDescent="0.25">
      <c r="A130" s="5"/>
      <c r="B130" s="7"/>
      <c r="C130" s="195"/>
      <c r="D130" s="196"/>
      <c r="E130" s="195"/>
      <c r="F130" s="197"/>
      <c r="G130" s="195"/>
      <c r="H130" s="195"/>
      <c r="I130" s="22"/>
      <c r="J130" s="56"/>
      <c r="K130" s="57"/>
      <c r="L130" s="56"/>
    </row>
    <row r="131" spans="1:12" ht="13.5" customHeight="1" x14ac:dyDescent="0.25">
      <c r="K131" s="52"/>
      <c r="L131" s="5"/>
    </row>
    <row r="132" spans="1:12" x14ac:dyDescent="0.25">
      <c r="F132" s="4"/>
      <c r="K132" s="53"/>
    </row>
    <row r="133" spans="1:12" x14ac:dyDescent="0.25">
      <c r="C133" s="8" t="s">
        <v>62</v>
      </c>
      <c r="D133" s="8"/>
      <c r="E133" s="23"/>
      <c r="F133" s="8"/>
      <c r="K133" s="53"/>
    </row>
  </sheetData>
  <hyperlinks>
    <hyperlink ref="I109" r:id="rId1" xr:uid="{78448D76-92B4-43E7-996E-22A4A903B2A2}"/>
    <hyperlink ref="I54" r:id="rId2" xr:uid="{0AECAAE6-5841-4EC0-93B6-AAE2C26B8D0D}"/>
    <hyperlink ref="I5" r:id="rId3" xr:uid="{E979CDE7-1A17-4B2E-9BC5-10444080446E}"/>
    <hyperlink ref="I38" r:id="rId4" xr:uid="{0F8E9B65-5B33-4E4F-B867-531DB54421A7}"/>
    <hyperlink ref="I61" r:id="rId5" xr:uid="{46B1FD1D-EAAF-4940-9800-A63E3DE3E382}"/>
    <hyperlink ref="I62" r:id="rId6" xr:uid="{D63DC274-C550-45B3-85E4-045962D85CA6}"/>
    <hyperlink ref="I68" r:id="rId7" xr:uid="{27A4F619-0EE7-4882-A3B1-9137F5E1ECF9}"/>
  </hyperlinks>
  <pageMargins left="0.7" right="0.7" top="0.75" bottom="0.75" header="0.3" footer="0.3"/>
  <pageSetup paperSize="9" scale="64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3" sqref="A3:E6"/>
    </sheetView>
  </sheetViews>
  <sheetFormatPr defaultRowHeight="15" x14ac:dyDescent="0.25"/>
  <cols>
    <col min="1" max="1" width="24.85546875" bestFit="1" customWidth="1"/>
    <col min="3" max="4" width="12.7109375" customWidth="1"/>
    <col min="5" max="5" width="25.140625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11</v>
      </c>
    </row>
    <row r="2" spans="1:5" x14ac:dyDescent="0.25">
      <c r="A2" s="5"/>
      <c r="B2" s="5"/>
      <c r="C2" s="141"/>
      <c r="D2" s="5"/>
      <c r="E2" s="5"/>
    </row>
    <row r="3" spans="1:5" x14ac:dyDescent="0.25">
      <c r="A3" t="s">
        <v>121</v>
      </c>
      <c r="B3" t="s">
        <v>122</v>
      </c>
      <c r="C3" s="3">
        <v>44391</v>
      </c>
      <c r="D3" t="s">
        <v>123</v>
      </c>
      <c r="E3" t="s">
        <v>16</v>
      </c>
    </row>
    <row r="4" spans="1:5" x14ac:dyDescent="0.25">
      <c r="A4" t="s">
        <v>9</v>
      </c>
      <c r="B4" t="s">
        <v>6</v>
      </c>
      <c r="C4" s="3">
        <v>44470</v>
      </c>
      <c r="D4" t="s">
        <v>4</v>
      </c>
      <c r="E4" t="s">
        <v>10</v>
      </c>
    </row>
    <row r="5" spans="1:5" x14ac:dyDescent="0.25">
      <c r="A5" t="s">
        <v>124</v>
      </c>
      <c r="B5" t="s">
        <v>7</v>
      </c>
      <c r="C5" s="3" t="s">
        <v>43</v>
      </c>
      <c r="D5" t="s">
        <v>4</v>
      </c>
      <c r="E5" t="s">
        <v>10</v>
      </c>
    </row>
    <row r="6" spans="1:5" x14ac:dyDescent="0.25">
      <c r="A6" t="s">
        <v>24</v>
      </c>
      <c r="B6" t="s">
        <v>5</v>
      </c>
      <c r="C6" s="3">
        <v>44394</v>
      </c>
      <c r="D6" t="s">
        <v>4</v>
      </c>
      <c r="E6" t="s">
        <v>8</v>
      </c>
    </row>
    <row r="7" spans="1:5" x14ac:dyDescent="0.25">
      <c r="C7" s="3"/>
    </row>
    <row r="8" spans="1:5" x14ac:dyDescent="0.25">
      <c r="A8" s="8" t="s">
        <v>61</v>
      </c>
      <c r="B8" s="8"/>
      <c r="C8" s="23"/>
      <c r="D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RoTY RACES 2021</vt:lpstr>
      <vt:lpstr>Championship Races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2022-03-02T20:43:26Z</dcterms:modified>
</cp:coreProperties>
</file>